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390" firstSheet="2" activeTab="2"/>
  </bookViews>
  <sheets>
    <sheet name="Arkusz1" sheetId="1" r:id="rId1"/>
    <sheet name="Arkusz4" sheetId="2" r:id="rId2"/>
    <sheet name="Arkusz3" sheetId="3" r:id="rId3"/>
  </sheets>
  <definedNames>
    <definedName name="_xlnm.Print_Area" localSheetId="2">'Arkusz3'!$A$1:$I$75</definedName>
    <definedName name="SZKOŁY__PODSTAWOWE">'Arkusz3'!$A$1:$I$67</definedName>
  </definedNames>
  <calcPr fullCalcOnLoad="1"/>
</workbook>
</file>

<file path=xl/sharedStrings.xml><?xml version="1.0" encoding="utf-8"?>
<sst xmlns="http://schemas.openxmlformats.org/spreadsheetml/2006/main" count="298" uniqueCount="131">
  <si>
    <t>Nazwa i adres                                                            jednostkisprawozdawczej</t>
  </si>
  <si>
    <t>Wysylać bez pisma przewodniego</t>
  </si>
  <si>
    <t>Numer identyfikacyjny-REGON</t>
  </si>
  <si>
    <t xml:space="preserve">A K T Y W A </t>
  </si>
  <si>
    <t xml:space="preserve"> </t>
  </si>
  <si>
    <t>P. A S Y W A</t>
  </si>
  <si>
    <t>A. FUNDUSZ</t>
  </si>
  <si>
    <t>I.   Fundusz jednostki</t>
  </si>
  <si>
    <t xml:space="preserve">  I. Zapasy</t>
  </si>
  <si>
    <t>II.  Fundusze specjalne</t>
  </si>
  <si>
    <t>III. Środki pieniężne</t>
  </si>
  <si>
    <t>IV. Krotkoterminowe papiery wartościowe</t>
  </si>
  <si>
    <t>C.  INNE AKTYWA</t>
  </si>
  <si>
    <t>Adresat:</t>
  </si>
  <si>
    <t>Stan na            początek roku</t>
  </si>
  <si>
    <t>Stan na             koniec roku</t>
  </si>
  <si>
    <t xml:space="preserve">A. AKTYWA  TRWAŁE </t>
  </si>
  <si>
    <t>Stan na                       początek roku</t>
  </si>
  <si>
    <t xml:space="preserve">  I. Wartości niematerialne                                     i prawne</t>
  </si>
  <si>
    <t xml:space="preserve">II.  Wynik finansowy                                                      netto </t>
  </si>
  <si>
    <t xml:space="preserve">  II. Rzeczowe środki trwałe</t>
  </si>
  <si>
    <t xml:space="preserve">   1. Srodki trwałe</t>
  </si>
  <si>
    <t xml:space="preserve">     Zysk netto (+)</t>
  </si>
  <si>
    <t xml:space="preserve">     Strata netto (-)</t>
  </si>
  <si>
    <t xml:space="preserve">   1.1.Grunty</t>
  </si>
  <si>
    <t xml:space="preserve">   1.2.Budynki, lokale i obiekty                                                inżynierii lądowej i wodnej</t>
  </si>
  <si>
    <t>III. Nadwyżka środków                                                             obrotowych (-)</t>
  </si>
  <si>
    <t xml:space="preserve">   1.3. Urządzenia  techniczne                                                    i maszyny</t>
  </si>
  <si>
    <t>IV. Odpisy z wyniku         finansowego</t>
  </si>
  <si>
    <t xml:space="preserve">   1.4. Srodki transportu</t>
  </si>
  <si>
    <t>V. Fundusz mienia             zlikwidowanych                jednostek</t>
  </si>
  <si>
    <t xml:space="preserve">   2. Inwestycje rozpoczęte         (środki trwałe w budowie)</t>
  </si>
  <si>
    <t xml:space="preserve"> VI. Inne </t>
  </si>
  <si>
    <t xml:space="preserve">   1.5. Inne środki trwałe</t>
  </si>
  <si>
    <t xml:space="preserve"> B. Fundusze celowe</t>
  </si>
  <si>
    <t xml:space="preserve">  1.1................................</t>
  </si>
  <si>
    <t xml:space="preserve">  III. Naleznosci                            długoterminowe</t>
  </si>
  <si>
    <t xml:space="preserve">  1.2................................</t>
  </si>
  <si>
    <t>C. Zobowiązania                   długoterminowe</t>
  </si>
  <si>
    <t xml:space="preserve">D. Zobowiązania                 krótkoterminowe i                fundusze specjalne   </t>
  </si>
  <si>
    <t xml:space="preserve">   1.1. Akcje i udziały</t>
  </si>
  <si>
    <t xml:space="preserve">   1.2. Papiery wartosciowe    długoterminowe</t>
  </si>
  <si>
    <t xml:space="preserve">   1.3. Inne długoterminowe    aktywa finansowe</t>
  </si>
  <si>
    <t xml:space="preserve">  IV. Dlugoterminowe                 aktywa finansowe</t>
  </si>
  <si>
    <t xml:space="preserve">  I.   Zobowiązania krótkoterminowe</t>
  </si>
  <si>
    <t xml:space="preserve">  V. Wartości mienia      zlikwidowanych jednostek</t>
  </si>
  <si>
    <t xml:space="preserve">  1.2. Zobowiązania wobec   budzetów</t>
  </si>
  <si>
    <t xml:space="preserve">   B. Aktywa obrotowe</t>
  </si>
  <si>
    <t xml:space="preserve">  1.3. Zobowiązania z tytułu  ubezpieczen spolecznych</t>
  </si>
  <si>
    <t xml:space="preserve">  1.5. Pozostale                     zobowiązania</t>
  </si>
  <si>
    <t xml:space="preserve">  1.4. Zobowiązania z tytułu  wynagrodzeń</t>
  </si>
  <si>
    <t xml:space="preserve">  1.1.    Materiały</t>
  </si>
  <si>
    <t xml:space="preserve"> 1.2.     Półprodukty i produkty w toku</t>
  </si>
  <si>
    <t xml:space="preserve"> 1.3.     Produkty gotowe</t>
  </si>
  <si>
    <t xml:space="preserve"> 1.4.       Towary</t>
  </si>
  <si>
    <t xml:space="preserve">  1.8. Rezerwy na                      zobowiązania</t>
  </si>
  <si>
    <t xml:space="preserve"> II. Należności    krotkoterminowe</t>
  </si>
  <si>
    <t xml:space="preserve">   1.1. Zakładowy Fundusz         Swiadczen Socjalnych</t>
  </si>
  <si>
    <t xml:space="preserve">   1.2. Inne fundusze</t>
  </si>
  <si>
    <t xml:space="preserve">  1.1.      Należności z tyt.dostaw iusług</t>
  </si>
  <si>
    <t xml:space="preserve">  1.2.     Należności od budżetów</t>
  </si>
  <si>
    <t xml:space="preserve">  1.3.      Należności ztyt.ubezpieczeń spolecznych</t>
  </si>
  <si>
    <t xml:space="preserve"> E.  Rozliczenia                    międzyokresowe </t>
  </si>
  <si>
    <t xml:space="preserve">  1.4.  Pozostałe należności</t>
  </si>
  <si>
    <t xml:space="preserve">  I. Rozliczenia                      międzyokresowe                    przychodów</t>
  </si>
  <si>
    <t xml:space="preserve">  1.5. Rozliczenia z tytułu             środków na wydatki                      budżetowe i z tytułu  dochodów    budżetowych</t>
  </si>
  <si>
    <t xml:space="preserve">  II. Inne rozliczenia                  międzyokresowe</t>
  </si>
  <si>
    <t xml:space="preserve">  F. Inne pasywa</t>
  </si>
  <si>
    <t xml:space="preserve">    1.1.    Środki pieniężne w kasie     </t>
  </si>
  <si>
    <t xml:space="preserve">    1.2.   Środki pieniężne na         rachunkach bankowych</t>
  </si>
  <si>
    <t xml:space="preserve">    1.3.   Inne środki pieniężne</t>
  </si>
  <si>
    <t xml:space="preserve"> V.  Rozliczenia międzyokresowe</t>
  </si>
  <si>
    <t xml:space="preserve">SUMA AKTYWÓW  </t>
  </si>
  <si>
    <t xml:space="preserve">SUMA PASYWÓW </t>
  </si>
  <si>
    <t>1.  Umorzenie wartości niematerialnych i prawnych  ........................................................................................................................</t>
  </si>
  <si>
    <t>2.  Odpisy aktualizujące należności ...........................................................................................................................................</t>
  </si>
  <si>
    <t>3.  ..........................................................................................................................................</t>
  </si>
  <si>
    <t>A.  Objaśnienia - wykazane w bilansie wartości aktywów trwałych i obrotowych są pomniejszone</t>
  </si>
  <si>
    <t xml:space="preserve">     odpowiednio o umorzenia i odpisy aktualizacyjne</t>
  </si>
  <si>
    <t>B.  Informacje uzupełniające istotne dla rzetelności i przejrzystości sytuacji finansowej i majątkowej</t>
  </si>
  <si>
    <t xml:space="preserve">  </t>
  </si>
  <si>
    <t xml:space="preserve"> B I L A N S                                                            jednostki budżtowej                                                                                    zakładu budżetowego                                                                                  gospodarstwa pomocniczego jednostki budżetowej  sporządzony    na dzień 31.XII.2001r                                     </t>
  </si>
  <si>
    <t>Stan na                       koniec roku</t>
  </si>
  <si>
    <t xml:space="preserve">  1.1. Zobowiązania z tytułu dostaw i usług</t>
  </si>
  <si>
    <t xml:space="preserve"> 1.6. Sumy obce ( depozytowe                                       zabezpieczenia  wykonania umów)                                            </t>
  </si>
  <si>
    <t xml:space="preserve"> 1.7. Rozliczenia z tytułu  środków na wydatki  budżetowe i z tytułu               dochodów budżetowych </t>
  </si>
  <si>
    <t xml:space="preserve">   3. Środki przekazane na                 poczet inwestycji</t>
  </si>
  <si>
    <t xml:space="preserve">  Główny ksiegowy                                                                       rok miesiąc dzień                                   Kierownik jednostki</t>
  </si>
  <si>
    <t xml:space="preserve">                                                                               GIMNAZJA</t>
  </si>
  <si>
    <t xml:space="preserve">  ............................                                                  2002.04. 5                             ....................................         </t>
  </si>
  <si>
    <t>1.  Umorzenie wartości niematerialnych i prawnych  .........................................3 755...............................................................................</t>
  </si>
  <si>
    <t xml:space="preserve">  ............................                                                    2002.04. 5                             ..................................</t>
  </si>
  <si>
    <t xml:space="preserve">  Główny ksiegowy                                                                                                                                        Kierownik jednostki</t>
  </si>
  <si>
    <t xml:space="preserve">                      </t>
  </si>
  <si>
    <t xml:space="preserve">1.  Umorzenie wartości niematerialnych i prawnych   ............................................................................    </t>
  </si>
  <si>
    <t xml:space="preserve">5.  Umorzenie zbiorów bibliotecznych .......................................................................................................                             </t>
  </si>
  <si>
    <t>Stan na                  koniec roku</t>
  </si>
  <si>
    <t>Stan na                początek roku</t>
  </si>
  <si>
    <t>PA S Y W A</t>
  </si>
  <si>
    <r>
      <t xml:space="preserve">Adresat:                                                                        </t>
    </r>
    <r>
      <rPr>
        <b/>
        <sz val="12"/>
        <rFont val="Times New Roman CE"/>
        <family val="0"/>
      </rPr>
      <t>Urząd Miasta Rzeszowa</t>
    </r>
    <r>
      <rPr>
        <sz val="12"/>
        <rFont val="Times New Roman CE"/>
        <family val="1"/>
      </rPr>
      <t xml:space="preserve">                                   </t>
    </r>
    <r>
      <rPr>
        <b/>
        <sz val="12"/>
        <rFont val="Times New Roman CE"/>
        <family val="0"/>
      </rPr>
      <t>Wydział Budżetowy</t>
    </r>
  </si>
  <si>
    <t xml:space="preserve">  III. Należnosci                            długoterminowe</t>
  </si>
  <si>
    <t xml:space="preserve">  II. Rzeczowe aktywa trwałe</t>
  </si>
  <si>
    <t xml:space="preserve"> 1.2.   Środki pieniężne na         rachunkach bankowych</t>
  </si>
  <si>
    <t xml:space="preserve"> 1.4.  Pozostałe należności</t>
  </si>
  <si>
    <t xml:space="preserve"> 1.5. Rozliczenia z tytułu             środków na wydatki                      budżetowe i z tytułu  dochodów    budżetowych</t>
  </si>
  <si>
    <t xml:space="preserve"> 1.1.    Środki pieniężne w kasie     </t>
  </si>
  <si>
    <t xml:space="preserve"> 1.3.  Środki pieniężne państwowego funduszu</t>
  </si>
  <si>
    <t xml:space="preserve"> 1.4.   Inne środki pieniężne</t>
  </si>
  <si>
    <t>E. Rozliczenia międzyokresowe</t>
  </si>
  <si>
    <t>I. Rozliczenia międzyokresowe przychodów</t>
  </si>
  <si>
    <t>II. Inne rozliczenia międzyokresowe</t>
  </si>
  <si>
    <t>2.  Umorzenie środków trwałych ................................................................................................................</t>
  </si>
  <si>
    <t>3.  Umorzenie pozostałych środków trwałych .........................................................................................</t>
  </si>
  <si>
    <t>4.  Odpisy aktualizujące należności ............................................................................................................</t>
  </si>
  <si>
    <t xml:space="preserve"> B I L A N S                                                            jednostki budżtowej                                                                                    zakładu budżetowego                                                                                  gospodarstwa pomocniczego jednostki budżetowej  sporządzony    na dzień 31.XII.2012r                                     </t>
  </si>
  <si>
    <t>B. Państwowe fundusze celowe</t>
  </si>
  <si>
    <t xml:space="preserve">Data,2013.03.26 </t>
  </si>
  <si>
    <t>I. Zobowiązania długoterminowe</t>
  </si>
  <si>
    <t>C. Zobowiązania i rezerwy na zobowiązania</t>
  </si>
  <si>
    <t>II. Zobowiązania krótkoterminowe</t>
  </si>
  <si>
    <t>1.Zobowiązania z tytułu dostaw i usług</t>
  </si>
  <si>
    <t>2.Zobowiązania wobec budżetów</t>
  </si>
  <si>
    <t>4.Zobowiązania z tytułu wynagrodzeń</t>
  </si>
  <si>
    <t>3.Zobowiązania z tytułu ubezpieczeń i innych świadczeń</t>
  </si>
  <si>
    <t>5.Pozostałe zobowiązania</t>
  </si>
  <si>
    <t>6.Sumy obce (depozytowe, zabezpieczenie wykonania umów)</t>
  </si>
  <si>
    <t xml:space="preserve">7.Rozliczenia z tytułu  środków na wydatki  budżetowe i z tytułu               dochodów budżetowych </t>
  </si>
  <si>
    <t>III. Rezerwy na                      zobowiązania</t>
  </si>
  <si>
    <t>D. Fundusze specjalne</t>
  </si>
  <si>
    <t>1.Zakładowy Fundusz Świadczeń Socjalnych</t>
  </si>
  <si>
    <t>2.Inne fundusze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</si>
</sst>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.000"/>
    <numFmt numFmtId="170" formatCode="[$-415]d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3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vertical="top" wrapText="1"/>
    </xf>
    <xf numFmtId="165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vertical="top" wrapText="1"/>
    </xf>
    <xf numFmtId="43" fontId="4" fillId="0" borderId="16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65" fontId="4" fillId="0" borderId="16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6" xfId="0" applyNumberFormat="1" applyFont="1" applyBorder="1" applyAlignment="1">
      <alignment wrapText="1"/>
    </xf>
    <xf numFmtId="165" fontId="4" fillId="0" borderId="16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horizontal="left" wrapText="1"/>
    </xf>
    <xf numFmtId="165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43" fontId="1" fillId="0" borderId="0" xfId="0" applyNumberFormat="1" applyFont="1" applyAlignment="1">
      <alignment/>
    </xf>
    <xf numFmtId="43" fontId="4" fillId="0" borderId="11" xfId="0" applyNumberFormat="1" applyFont="1" applyBorder="1" applyAlignment="1">
      <alignment wrapText="1"/>
    </xf>
    <xf numFmtId="43" fontId="6" fillId="0" borderId="11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horizontal="right" vertical="top" wrapText="1"/>
    </xf>
    <xf numFmtId="43" fontId="5" fillId="0" borderId="14" xfId="0" applyNumberFormat="1" applyFont="1" applyBorder="1" applyAlignment="1">
      <alignment wrapText="1"/>
    </xf>
    <xf numFmtId="43" fontId="4" fillId="0" borderId="16" xfId="0" applyNumberFormat="1" applyFont="1" applyBorder="1" applyAlignment="1">
      <alignment/>
    </xf>
    <xf numFmtId="43" fontId="4" fillId="0" borderId="16" xfId="0" applyNumberFormat="1" applyFont="1" applyBorder="1" applyAlignment="1">
      <alignment vertical="top" wrapText="1"/>
    </xf>
    <xf numFmtId="43" fontId="5" fillId="0" borderId="17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5" fontId="4" fillId="0" borderId="11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horizontal="right" vertical="top" wrapText="1"/>
    </xf>
    <xf numFmtId="165" fontId="5" fillId="0" borderId="14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43" fontId="3" fillId="0" borderId="14" xfId="0" applyNumberFormat="1" applyFont="1" applyBorder="1" applyAlignment="1">
      <alignment wrapText="1"/>
    </xf>
    <xf numFmtId="0" fontId="0" fillId="0" borderId="0" xfId="0" applyAlignment="1">
      <alignment shrinkToFit="1"/>
    </xf>
    <xf numFmtId="43" fontId="6" fillId="0" borderId="14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wrapText="1"/>
    </xf>
    <xf numFmtId="43" fontId="4" fillId="0" borderId="0" xfId="0" applyNumberFormat="1" applyFont="1" applyBorder="1" applyAlignment="1">
      <alignment vertical="top" wrapText="1"/>
    </xf>
    <xf numFmtId="43" fontId="6" fillId="0" borderId="0" xfId="0" applyNumberFormat="1" applyFont="1" applyBorder="1" applyAlignment="1">
      <alignment vertical="top" wrapText="1"/>
    </xf>
    <xf numFmtId="43" fontId="5" fillId="0" borderId="0" xfId="0" applyNumberFormat="1" applyFont="1" applyBorder="1" applyAlignment="1">
      <alignment horizontal="left" wrapText="1"/>
    </xf>
    <xf numFmtId="169" fontId="7" fillId="0" borderId="0" xfId="0" applyNumberFormat="1" applyFont="1" applyAlignment="1">
      <alignment/>
    </xf>
    <xf numFmtId="169" fontId="4" fillId="0" borderId="16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horizontal="center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top"/>
    </xf>
    <xf numFmtId="0" fontId="11" fillId="33" borderId="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center"/>
    </xf>
    <xf numFmtId="43" fontId="8" fillId="34" borderId="11" xfId="0" applyNumberFormat="1" applyFont="1" applyFill="1" applyBorder="1" applyAlignment="1">
      <alignment horizontal="right"/>
    </xf>
    <xf numFmtId="43" fontId="8" fillId="34" borderId="11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/>
    </xf>
    <xf numFmtId="43" fontId="8" fillId="33" borderId="18" xfId="0" applyNumberFormat="1" applyFont="1" applyFill="1" applyBorder="1" applyAlignment="1">
      <alignment/>
    </xf>
    <xf numFmtId="0" fontId="11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/>
    </xf>
    <xf numFmtId="43" fontId="8" fillId="33" borderId="16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43" fontId="8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43" fontId="8" fillId="33" borderId="11" xfId="0" applyNumberFormat="1" applyFont="1" applyFill="1" applyBorder="1" applyAlignment="1">
      <alignment wrapText="1"/>
    </xf>
    <xf numFmtId="43" fontId="8" fillId="34" borderId="11" xfId="0" applyNumberFormat="1" applyFont="1" applyFill="1" applyBorder="1" applyAlignment="1">
      <alignment wrapText="1"/>
    </xf>
    <xf numFmtId="43" fontId="8" fillId="33" borderId="16" xfId="0" applyNumberFormat="1" applyFont="1" applyFill="1" applyBorder="1" applyAlignment="1">
      <alignment wrapText="1"/>
    </xf>
    <xf numFmtId="43" fontId="11" fillId="33" borderId="11" xfId="0" applyNumberFormat="1" applyFont="1" applyFill="1" applyBorder="1" applyAlignment="1">
      <alignment wrapText="1"/>
    </xf>
    <xf numFmtId="0" fontId="8" fillId="33" borderId="19" xfId="0" applyFont="1" applyFill="1" applyBorder="1" applyAlignment="1">
      <alignment vertical="top" wrapText="1"/>
    </xf>
    <xf numFmtId="43" fontId="8" fillId="33" borderId="20" xfId="0" applyNumberFormat="1" applyFont="1" applyFill="1" applyBorder="1" applyAlignment="1">
      <alignment vertical="top" wrapText="1"/>
    </xf>
    <xf numFmtId="0" fontId="11" fillId="33" borderId="20" xfId="0" applyFont="1" applyFill="1" applyBorder="1" applyAlignment="1">
      <alignment vertical="top" wrapText="1"/>
    </xf>
    <xf numFmtId="43" fontId="8" fillId="33" borderId="18" xfId="0" applyNumberFormat="1" applyFont="1" applyFill="1" applyBorder="1" applyAlignment="1">
      <alignment wrapText="1"/>
    </xf>
    <xf numFmtId="43" fontId="11" fillId="33" borderId="11" xfId="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 wrapText="1"/>
    </xf>
    <xf numFmtId="43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 wrapText="1"/>
    </xf>
    <xf numFmtId="43" fontId="8" fillId="33" borderId="0" xfId="0" applyNumberFormat="1" applyFont="1" applyFill="1" applyBorder="1" applyAlignment="1">
      <alignment vertical="top" wrapText="1"/>
    </xf>
    <xf numFmtId="43" fontId="11" fillId="33" borderId="0" xfId="0" applyNumberFormat="1" applyFont="1" applyFill="1" applyBorder="1" applyAlignment="1">
      <alignment vertical="top" wrapText="1"/>
    </xf>
    <xf numFmtId="43" fontId="8" fillId="33" borderId="21" xfId="0" applyNumberFormat="1" applyFont="1" applyFill="1" applyBorder="1" applyAlignment="1">
      <alignment vertical="top" wrapText="1"/>
    </xf>
    <xf numFmtId="43" fontId="11" fillId="34" borderId="22" xfId="0" applyNumberFormat="1" applyFont="1" applyFill="1" applyBorder="1" applyAlignment="1">
      <alignment wrapText="1"/>
    </xf>
    <xf numFmtId="0" fontId="11" fillId="33" borderId="17" xfId="0" applyFont="1" applyFill="1" applyBorder="1" applyAlignment="1">
      <alignment wrapText="1"/>
    </xf>
    <xf numFmtId="43" fontId="11" fillId="34" borderId="22" xfId="0" applyNumberFormat="1" applyFont="1" applyFill="1" applyBorder="1" applyAlignment="1">
      <alignment horizontal="left" wrapText="1"/>
    </xf>
    <xf numFmtId="43" fontId="11" fillId="33" borderId="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43" fontId="8" fillId="0" borderId="16" xfId="0" applyNumberFormat="1" applyFont="1" applyFill="1" applyBorder="1" applyAlignment="1">
      <alignment/>
    </xf>
    <xf numFmtId="43" fontId="8" fillId="35" borderId="16" xfId="0" applyNumberFormat="1" applyFont="1" applyFill="1" applyBorder="1" applyAlignment="1">
      <alignment/>
    </xf>
    <xf numFmtId="43" fontId="8" fillId="0" borderId="16" xfId="0" applyNumberFormat="1" applyFont="1" applyFill="1" applyBorder="1" applyAlignment="1">
      <alignment wrapText="1"/>
    </xf>
    <xf numFmtId="43" fontId="8" fillId="0" borderId="16" xfId="0" applyNumberFormat="1" applyFont="1" applyFill="1" applyBorder="1" applyAlignment="1">
      <alignment/>
    </xf>
    <xf numFmtId="43" fontId="8" fillId="35" borderId="11" xfId="0" applyNumberFormat="1" applyFont="1" applyFill="1" applyBorder="1" applyAlignment="1">
      <alignment/>
    </xf>
    <xf numFmtId="43" fontId="11" fillId="35" borderId="22" xfId="0" applyNumberFormat="1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3" fontId="11" fillId="0" borderId="0" xfId="0" applyNumberFormat="1" applyFont="1" applyFill="1" applyBorder="1" applyAlignment="1">
      <alignment wrapText="1"/>
    </xf>
    <xf numFmtId="43" fontId="11" fillId="0" borderId="0" xfId="0" applyNumberFormat="1" applyFont="1" applyFill="1" applyBorder="1" applyAlignment="1">
      <alignment horizontal="left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 shrinkToFit="1"/>
    </xf>
    <xf numFmtId="0" fontId="5" fillId="0" borderId="16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3" fontId="8" fillId="35" borderId="10" xfId="0" applyNumberFormat="1" applyFont="1" applyFill="1" applyBorder="1" applyAlignment="1">
      <alignment horizontal="center"/>
    </xf>
    <xf numFmtId="43" fontId="8" fillId="35" borderId="16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43" fontId="8" fillId="0" borderId="10" xfId="0" applyNumberFormat="1" applyFont="1" applyFill="1" applyBorder="1" applyAlignment="1">
      <alignment horizontal="center"/>
    </xf>
    <xf numFmtId="43" fontId="8" fillId="0" borderId="16" xfId="0" applyNumberFormat="1" applyFont="1" applyFill="1" applyBorder="1" applyAlignment="1">
      <alignment horizontal="center"/>
    </xf>
    <xf numFmtId="43" fontId="8" fillId="33" borderId="10" xfId="0" applyNumberFormat="1" applyFont="1" applyFill="1" applyBorder="1" applyAlignment="1">
      <alignment horizontal="center"/>
    </xf>
    <xf numFmtId="43" fontId="8" fillId="33" borderId="16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43" fontId="8" fillId="33" borderId="10" xfId="0" applyNumberFormat="1" applyFont="1" applyFill="1" applyBorder="1" applyAlignment="1">
      <alignment horizontal="center" wrapText="1"/>
    </xf>
    <xf numFmtId="43" fontId="8" fillId="33" borderId="16" xfId="0" applyNumberFormat="1" applyFont="1" applyFill="1" applyBorder="1" applyAlignment="1">
      <alignment horizontal="center" wrapText="1"/>
    </xf>
    <xf numFmtId="43" fontId="8" fillId="33" borderId="10" xfId="0" applyNumberFormat="1" applyFont="1" applyFill="1" applyBorder="1" applyAlignment="1">
      <alignment horizontal="center" vertical="top" wrapText="1"/>
    </xf>
    <xf numFmtId="43" fontId="8" fillId="33" borderId="16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 shrinkToFit="1"/>
    </xf>
    <xf numFmtId="0" fontId="10" fillId="33" borderId="16" xfId="0" applyFont="1" applyFill="1" applyBorder="1" applyAlignment="1">
      <alignment wrapText="1" shrinkToFit="1"/>
    </xf>
    <xf numFmtId="0" fontId="11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25" xfId="0" applyFont="1" applyFill="1" applyBorder="1" applyAlignment="1">
      <alignment/>
    </xf>
    <xf numFmtId="0" fontId="11" fillId="33" borderId="27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2" fontId="11" fillId="33" borderId="23" xfId="0" applyNumberFormat="1" applyFont="1" applyFill="1" applyBorder="1" applyAlignment="1">
      <alignment horizontal="center" vertical="center"/>
    </xf>
    <xf numFmtId="2" fontId="9" fillId="33" borderId="24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5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vertical="top"/>
    </xf>
    <xf numFmtId="0" fontId="10" fillId="33" borderId="27" xfId="0" applyFont="1" applyFill="1" applyBorder="1" applyAlignment="1">
      <alignment vertical="top"/>
    </xf>
    <xf numFmtId="0" fontId="10" fillId="33" borderId="24" xfId="0" applyFont="1" applyFill="1" applyBorder="1" applyAlignment="1">
      <alignment vertical="top"/>
    </xf>
    <xf numFmtId="0" fontId="10" fillId="33" borderId="19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/>
    </xf>
    <xf numFmtId="0" fontId="10" fillId="33" borderId="18" xfId="0" applyFont="1" applyFill="1" applyBorder="1" applyAlignment="1">
      <alignment vertical="top"/>
    </xf>
    <xf numFmtId="0" fontId="9" fillId="33" borderId="28" xfId="0" applyFont="1" applyFill="1" applyBorder="1" applyAlignment="1">
      <alignment vertical="top" wrapText="1"/>
    </xf>
    <xf numFmtId="0" fontId="11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23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wrapText="1"/>
    </xf>
    <xf numFmtId="0" fontId="10" fillId="33" borderId="24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top"/>
    </xf>
    <xf numFmtId="0" fontId="10" fillId="33" borderId="16" xfId="0" applyFont="1" applyFill="1" applyBorder="1" applyAlignment="1">
      <alignment vertical="top"/>
    </xf>
    <xf numFmtId="0" fontId="10" fillId="33" borderId="16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center"/>
    </xf>
    <xf numFmtId="0" fontId="9" fillId="33" borderId="16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8" fillId="33" borderId="0" xfId="0" applyFont="1" applyFill="1" applyBorder="1" applyAlignment="1">
      <alignment vertical="top"/>
    </xf>
    <xf numFmtId="0" fontId="10" fillId="33" borderId="25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8" fillId="33" borderId="19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43" fontId="8" fillId="0" borderId="11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6"/>
  <sheetViews>
    <sheetView zoomScalePageLayoutView="0" workbookViewId="0" topLeftCell="C1">
      <selection activeCell="F11" sqref="F11"/>
    </sheetView>
  </sheetViews>
  <sheetFormatPr defaultColWidth="0" defaultRowHeight="12.75"/>
  <cols>
    <col min="1" max="1" width="0.74609375" style="1" customWidth="1"/>
    <col min="2" max="2" width="19.25390625" style="1" customWidth="1"/>
    <col min="3" max="3" width="1.75390625" style="1" customWidth="1"/>
    <col min="4" max="4" width="12.00390625" style="1" customWidth="1"/>
    <col min="5" max="5" width="13.75390625" style="1" customWidth="1"/>
    <col min="6" max="6" width="21.125" style="1" customWidth="1"/>
    <col min="7" max="7" width="0.875" style="1" customWidth="1"/>
    <col min="8" max="8" width="13.25390625" style="1" customWidth="1"/>
    <col min="9" max="13" width="14.625" style="1" customWidth="1"/>
    <col min="14" max="16384" width="0" style="1" hidden="1" customWidth="1"/>
  </cols>
  <sheetData>
    <row r="1" spans="1:13" ht="39.75" customHeight="1">
      <c r="A1" s="1" t="s">
        <v>4</v>
      </c>
      <c r="B1" s="155" t="s">
        <v>93</v>
      </c>
      <c r="C1" s="155"/>
      <c r="D1" s="155"/>
      <c r="E1" s="155"/>
      <c r="F1" s="155"/>
      <c r="G1" s="155"/>
      <c r="H1" s="155"/>
      <c r="I1" s="155"/>
      <c r="J1" s="56"/>
      <c r="K1" s="56"/>
      <c r="L1" s="56"/>
      <c r="M1" s="56"/>
    </row>
    <row r="2" spans="2:13" ht="64.5" customHeight="1">
      <c r="B2" s="151" t="s">
        <v>0</v>
      </c>
      <c r="C2" s="156"/>
      <c r="D2" s="152"/>
      <c r="E2" s="137" t="s">
        <v>81</v>
      </c>
      <c r="F2" s="138"/>
      <c r="G2" s="157" t="s">
        <v>13</v>
      </c>
      <c r="H2" s="158"/>
      <c r="I2" s="159"/>
      <c r="J2" s="57"/>
      <c r="K2" s="57"/>
      <c r="L2" s="57"/>
      <c r="M2" s="57"/>
    </row>
    <row r="3" spans="1:13" ht="12.75">
      <c r="A3" s="160"/>
      <c r="B3" s="157" t="s">
        <v>2</v>
      </c>
      <c r="C3" s="158"/>
      <c r="D3" s="159"/>
      <c r="E3" s="139"/>
      <c r="F3" s="140"/>
      <c r="G3" s="164" t="s">
        <v>1</v>
      </c>
      <c r="H3" s="165"/>
      <c r="I3" s="166"/>
      <c r="J3" s="57"/>
      <c r="K3" s="57"/>
      <c r="L3" s="57"/>
      <c r="M3" s="57"/>
    </row>
    <row r="4" spans="1:13" ht="12.75">
      <c r="A4" s="160"/>
      <c r="B4" s="161"/>
      <c r="C4" s="162"/>
      <c r="D4" s="163"/>
      <c r="E4" s="141"/>
      <c r="F4" s="142"/>
      <c r="G4" s="161"/>
      <c r="H4" s="162"/>
      <c r="I4" s="163"/>
      <c r="J4" s="57"/>
      <c r="K4" s="57"/>
      <c r="L4" s="57"/>
      <c r="M4" s="57"/>
    </row>
    <row r="5" spans="1:13" ht="27" customHeight="1">
      <c r="A5" s="160"/>
      <c r="B5" s="167" t="s">
        <v>3</v>
      </c>
      <c r="C5" s="168"/>
      <c r="D5" s="173" t="s">
        <v>14</v>
      </c>
      <c r="E5" s="176" t="s">
        <v>15</v>
      </c>
      <c r="F5" s="17" t="s">
        <v>5</v>
      </c>
      <c r="G5" s="179" t="s">
        <v>17</v>
      </c>
      <c r="H5" s="180"/>
      <c r="I5" s="173" t="s">
        <v>82</v>
      </c>
      <c r="J5" s="55"/>
      <c r="K5" s="55"/>
      <c r="L5" s="55"/>
      <c r="M5" s="55"/>
    </row>
    <row r="6" spans="1:13" ht="0.75" customHeight="1">
      <c r="A6" s="160"/>
      <c r="B6" s="169"/>
      <c r="C6" s="170"/>
      <c r="D6" s="174"/>
      <c r="E6" s="177"/>
      <c r="F6" s="18"/>
      <c r="G6" s="181"/>
      <c r="H6" s="182"/>
      <c r="I6" s="174"/>
      <c r="J6" s="58"/>
      <c r="K6" s="58"/>
      <c r="L6" s="58"/>
      <c r="M6" s="58"/>
    </row>
    <row r="7" spans="1:13" ht="12.75" customHeight="1" hidden="1">
      <c r="A7" s="160"/>
      <c r="B7" s="169"/>
      <c r="C7" s="170"/>
      <c r="D7" s="174"/>
      <c r="E7" s="177"/>
      <c r="F7" s="18"/>
      <c r="G7" s="181"/>
      <c r="H7" s="182"/>
      <c r="I7" s="174"/>
      <c r="J7" s="58"/>
      <c r="K7" s="58"/>
      <c r="L7" s="58"/>
      <c r="M7" s="58"/>
    </row>
    <row r="8" spans="1:13" ht="12.75" customHeight="1" hidden="1">
      <c r="A8" s="160"/>
      <c r="B8" s="171"/>
      <c r="C8" s="172"/>
      <c r="D8" s="175"/>
      <c r="E8" s="178"/>
      <c r="F8" s="19"/>
      <c r="G8" s="183"/>
      <c r="H8" s="184"/>
      <c r="I8" s="175"/>
      <c r="J8" s="58"/>
      <c r="K8" s="58"/>
      <c r="L8" s="58"/>
      <c r="M8" s="58"/>
    </row>
    <row r="9" spans="2:13" ht="24.75" customHeight="1">
      <c r="B9" s="143" t="s">
        <v>16</v>
      </c>
      <c r="C9" s="144"/>
      <c r="D9" s="25">
        <f>SUM(D10,D11,D20,D21,D25,)</f>
        <v>16149031</v>
      </c>
      <c r="E9" s="23">
        <f>SUM(E10,E11,E20,E21,E25,)</f>
        <v>15711270.08</v>
      </c>
      <c r="F9" s="13" t="s">
        <v>6</v>
      </c>
      <c r="G9" s="20" t="s">
        <v>4</v>
      </c>
      <c r="H9" s="29">
        <f>SUM(H10,H11,H14,H15,H16,H17,)</f>
        <v>11331323</v>
      </c>
      <c r="I9" s="27">
        <f>SUM(I10,I11,I14,I15,I16,I17,)</f>
        <v>11034626.330000006</v>
      </c>
      <c r="J9" s="59"/>
      <c r="K9" s="59"/>
      <c r="L9" s="59"/>
      <c r="M9" s="59"/>
    </row>
    <row r="10" spans="2:13" ht="26.25" customHeight="1">
      <c r="B10" s="145" t="s">
        <v>18</v>
      </c>
      <c r="C10" s="146"/>
      <c r="D10" s="25">
        <v>1060</v>
      </c>
      <c r="E10" s="23">
        <v>1225</v>
      </c>
      <c r="F10" s="12" t="s">
        <v>7</v>
      </c>
      <c r="G10" s="7"/>
      <c r="H10" s="29">
        <v>66172348</v>
      </c>
      <c r="I10" s="27">
        <v>65079702.2</v>
      </c>
      <c r="J10" s="59"/>
      <c r="K10" s="59"/>
      <c r="L10" s="59"/>
      <c r="M10" s="59"/>
    </row>
    <row r="11" spans="2:13" ht="26.25" customHeight="1">
      <c r="B11" s="147" t="s">
        <v>20</v>
      </c>
      <c r="C11" s="148"/>
      <c r="D11" s="25">
        <f>SUM(D12,D18,D19)</f>
        <v>16147971</v>
      </c>
      <c r="E11" s="23">
        <f>SUM(E12,E18,E19)</f>
        <v>15710045.08</v>
      </c>
      <c r="F11" s="10" t="s">
        <v>19</v>
      </c>
      <c r="G11" s="7"/>
      <c r="H11" s="29">
        <f>SUM(H12,H13,)</f>
        <v>-54841025</v>
      </c>
      <c r="I11" s="27">
        <f>SUM(I12,I13,)</f>
        <v>-54045075.87</v>
      </c>
      <c r="J11" s="59"/>
      <c r="K11" s="59"/>
      <c r="L11" s="59"/>
      <c r="M11" s="59"/>
    </row>
    <row r="12" spans="2:13" ht="25.5" customHeight="1">
      <c r="B12" s="147" t="s">
        <v>21</v>
      </c>
      <c r="C12" s="148"/>
      <c r="D12" s="25">
        <f>SUM(D13,D14,D15,D16,D17)</f>
        <v>16147971</v>
      </c>
      <c r="E12" s="23">
        <f>SUM(E13,E14,E15,E16,E17)</f>
        <v>15710045.08</v>
      </c>
      <c r="F12" s="6" t="s">
        <v>22</v>
      </c>
      <c r="G12" s="7"/>
      <c r="H12" s="29"/>
      <c r="I12" s="27"/>
      <c r="J12" s="59"/>
      <c r="K12" s="59"/>
      <c r="L12" s="59"/>
      <c r="M12" s="59"/>
    </row>
    <row r="13" spans="2:13" ht="26.25" customHeight="1">
      <c r="B13" s="149" t="s">
        <v>24</v>
      </c>
      <c r="C13" s="150"/>
      <c r="D13" s="25" t="s">
        <v>4</v>
      </c>
      <c r="E13" s="23" t="s">
        <v>4</v>
      </c>
      <c r="F13" s="6" t="s">
        <v>23</v>
      </c>
      <c r="G13" s="7"/>
      <c r="H13" s="29">
        <v>-54841025</v>
      </c>
      <c r="I13" s="27">
        <v>-54045075.87</v>
      </c>
      <c r="J13" s="59"/>
      <c r="K13" s="59"/>
      <c r="L13" s="59"/>
      <c r="M13" s="59"/>
    </row>
    <row r="14" spans="2:13" ht="26.25" customHeight="1">
      <c r="B14" s="151" t="s">
        <v>25</v>
      </c>
      <c r="C14" s="152"/>
      <c r="D14" s="25">
        <v>15308080</v>
      </c>
      <c r="E14" s="23">
        <v>14942105.72</v>
      </c>
      <c r="F14" s="11" t="s">
        <v>26</v>
      </c>
      <c r="G14" s="7"/>
      <c r="H14" s="29"/>
      <c r="I14" s="27"/>
      <c r="J14" s="59"/>
      <c r="K14" s="59"/>
      <c r="L14" s="59"/>
      <c r="M14" s="59"/>
    </row>
    <row r="15" spans="2:13" ht="26.25" customHeight="1">
      <c r="B15" s="151" t="s">
        <v>27</v>
      </c>
      <c r="C15" s="152"/>
      <c r="D15" s="25">
        <v>776897</v>
      </c>
      <c r="E15" s="23">
        <v>719868.67</v>
      </c>
      <c r="F15" s="11" t="s">
        <v>28</v>
      </c>
      <c r="G15" s="7"/>
      <c r="H15" s="29"/>
      <c r="I15" s="27"/>
      <c r="J15" s="59"/>
      <c r="K15" s="59"/>
      <c r="L15" s="59"/>
      <c r="M15" s="59"/>
    </row>
    <row r="16" spans="2:13" ht="37.5" customHeight="1">
      <c r="B16" s="151" t="s">
        <v>29</v>
      </c>
      <c r="C16" s="152"/>
      <c r="D16" s="25"/>
      <c r="E16" s="23"/>
      <c r="F16" s="11" t="s">
        <v>30</v>
      </c>
      <c r="G16" s="7"/>
      <c r="H16" s="29"/>
      <c r="I16" s="27"/>
      <c r="J16" s="59"/>
      <c r="K16" s="59"/>
      <c r="L16" s="59"/>
      <c r="M16" s="59"/>
    </row>
    <row r="17" spans="2:13" ht="26.25" customHeight="1">
      <c r="B17" s="151" t="s">
        <v>33</v>
      </c>
      <c r="C17" s="152"/>
      <c r="D17" s="25">
        <v>62994</v>
      </c>
      <c r="E17" s="23">
        <v>48070.69</v>
      </c>
      <c r="F17" s="4" t="s">
        <v>32</v>
      </c>
      <c r="G17" s="7"/>
      <c r="H17" s="29"/>
      <c r="I17" s="27"/>
      <c r="J17" s="59"/>
      <c r="K17" s="59"/>
      <c r="L17" s="59"/>
      <c r="M17" s="59"/>
    </row>
    <row r="18" spans="2:13" ht="26.25" customHeight="1">
      <c r="B18" s="153" t="s">
        <v>31</v>
      </c>
      <c r="C18" s="154"/>
      <c r="D18" s="25"/>
      <c r="E18" s="23"/>
      <c r="F18" s="4" t="s">
        <v>34</v>
      </c>
      <c r="G18" s="7"/>
      <c r="H18" s="29"/>
      <c r="I18" s="30"/>
      <c r="J18" s="60"/>
      <c r="K18" s="60"/>
      <c r="L18" s="60"/>
      <c r="M18" s="60"/>
    </row>
    <row r="19" spans="2:13" ht="26.25" customHeight="1">
      <c r="B19" s="153" t="s">
        <v>86</v>
      </c>
      <c r="C19" s="154"/>
      <c r="D19" s="25"/>
      <c r="E19" s="23"/>
      <c r="F19" s="9" t="s">
        <v>35</v>
      </c>
      <c r="G19" s="7"/>
      <c r="H19" s="29"/>
      <c r="I19" s="30"/>
      <c r="J19" s="60"/>
      <c r="K19" s="60"/>
      <c r="L19" s="60"/>
      <c r="M19" s="60"/>
    </row>
    <row r="20" spans="2:13" ht="26.25" customHeight="1">
      <c r="B20" s="185" t="s">
        <v>36</v>
      </c>
      <c r="C20" s="186"/>
      <c r="D20" s="25"/>
      <c r="E20" s="23" t="s">
        <v>4</v>
      </c>
      <c r="F20" s="6" t="s">
        <v>37</v>
      </c>
      <c r="G20" s="7"/>
      <c r="H20" s="29"/>
      <c r="I20" s="30"/>
      <c r="J20" s="60"/>
      <c r="K20" s="60"/>
      <c r="L20" s="60"/>
      <c r="M20" s="60"/>
    </row>
    <row r="21" spans="2:13" ht="26.25" customHeight="1">
      <c r="B21" s="185" t="s">
        <v>43</v>
      </c>
      <c r="C21" s="186"/>
      <c r="D21" s="25"/>
      <c r="E21" s="23"/>
      <c r="F21" s="11" t="s">
        <v>38</v>
      </c>
      <c r="G21" s="7"/>
      <c r="H21" s="29"/>
      <c r="I21" s="30"/>
      <c r="J21" s="60"/>
      <c r="K21" s="60"/>
      <c r="L21" s="60"/>
      <c r="M21" s="60"/>
    </row>
    <row r="22" spans="2:13" ht="41.25" customHeight="1">
      <c r="B22" s="149" t="s">
        <v>40</v>
      </c>
      <c r="C22" s="150"/>
      <c r="D22" s="25"/>
      <c r="E22" s="23"/>
      <c r="F22" s="11" t="s">
        <v>39</v>
      </c>
      <c r="G22" s="7"/>
      <c r="H22" s="34">
        <f>SUM(H23,H34,)</f>
        <v>7011877</v>
      </c>
      <c r="I22" s="30">
        <f>SUM(I23,I34,)</f>
        <v>7012743.5600000005</v>
      </c>
      <c r="J22" s="60"/>
      <c r="K22" s="60"/>
      <c r="L22" s="60"/>
      <c r="M22" s="60"/>
    </row>
    <row r="23" spans="2:13" ht="26.25" customHeight="1">
      <c r="B23" s="151" t="s">
        <v>41</v>
      </c>
      <c r="C23" s="152"/>
      <c r="D23" s="25"/>
      <c r="E23" s="23" t="s">
        <v>4</v>
      </c>
      <c r="F23" s="11" t="s">
        <v>44</v>
      </c>
      <c r="G23" s="7"/>
      <c r="H23" s="29">
        <f>SUM(H24,H25,H26,H27,H28,H29,H32,H33,)</f>
        <v>5097120</v>
      </c>
      <c r="I23" s="27">
        <f>SUM(I24,I25,I26,I27,I28,I29,I32,I33,)</f>
        <v>4780822.580000001</v>
      </c>
      <c r="J23" s="59"/>
      <c r="K23" s="59"/>
      <c r="L23" s="59"/>
      <c r="M23" s="59"/>
    </row>
    <row r="24" spans="2:13" ht="27" customHeight="1">
      <c r="B24" s="151" t="s">
        <v>42</v>
      </c>
      <c r="C24" s="152"/>
      <c r="D24" s="25"/>
      <c r="E24" s="23"/>
      <c r="F24" s="9" t="s">
        <v>83</v>
      </c>
      <c r="G24" s="7"/>
      <c r="H24" s="29">
        <v>294279</v>
      </c>
      <c r="I24" s="27">
        <v>407270.9</v>
      </c>
      <c r="J24" s="59"/>
      <c r="K24" s="59"/>
      <c r="L24" s="59"/>
      <c r="M24" s="59"/>
    </row>
    <row r="25" spans="1:13" ht="26.25" customHeight="1">
      <c r="A25" s="5"/>
      <c r="B25" s="187" t="s">
        <v>45</v>
      </c>
      <c r="C25" s="188"/>
      <c r="D25" s="25"/>
      <c r="E25" s="23"/>
      <c r="F25" s="9" t="s">
        <v>46</v>
      </c>
      <c r="G25" s="7"/>
      <c r="H25" s="29">
        <v>502087</v>
      </c>
      <c r="I25" s="27">
        <v>313964.69</v>
      </c>
      <c r="J25" s="59"/>
      <c r="K25" s="59"/>
      <c r="L25" s="59"/>
      <c r="M25" s="59"/>
    </row>
    <row r="26" spans="2:13" ht="27" customHeight="1">
      <c r="B26" s="189" t="s">
        <v>47</v>
      </c>
      <c r="C26" s="190"/>
      <c r="D26" s="25">
        <f>SUM(D27,D34,D40,D44,D45,)</f>
        <v>2194169</v>
      </c>
      <c r="E26" s="23">
        <f>SUM(E27,E34,E40,E44,E45,)</f>
        <v>2336099.81</v>
      </c>
      <c r="F26" s="9" t="s">
        <v>48</v>
      </c>
      <c r="G26" s="7"/>
      <c r="H26" s="29">
        <v>1468064</v>
      </c>
      <c r="I26" s="27">
        <v>1588222.23</v>
      </c>
      <c r="J26" s="59"/>
      <c r="K26" s="59"/>
      <c r="L26" s="59"/>
      <c r="M26" s="59"/>
    </row>
    <row r="27" spans="2:13" ht="26.25" customHeight="1">
      <c r="B27" s="147" t="s">
        <v>8</v>
      </c>
      <c r="C27" s="148"/>
      <c r="D27" s="25">
        <f>SUM(D28,D29,D32,D33,)</f>
        <v>48507</v>
      </c>
      <c r="E27" s="23">
        <f>SUM(E28,E29,E32,E33,)</f>
        <v>26735.55</v>
      </c>
      <c r="F27" s="9" t="s">
        <v>50</v>
      </c>
      <c r="G27" s="7"/>
      <c r="H27" s="29">
        <v>2646769</v>
      </c>
      <c r="I27" s="27">
        <v>2365009.21</v>
      </c>
      <c r="J27" s="59"/>
      <c r="K27" s="59"/>
      <c r="L27" s="59"/>
      <c r="M27" s="59"/>
    </row>
    <row r="28" spans="2:13" ht="26.25" customHeight="1">
      <c r="B28" s="151" t="s">
        <v>51</v>
      </c>
      <c r="C28" s="152"/>
      <c r="D28" s="25">
        <v>48507</v>
      </c>
      <c r="E28" s="23">
        <v>26735.55</v>
      </c>
      <c r="F28" s="3" t="s">
        <v>49</v>
      </c>
      <c r="G28" s="7"/>
      <c r="H28" s="29">
        <v>185921</v>
      </c>
      <c r="I28" s="27">
        <v>96741.82</v>
      </c>
      <c r="J28" s="59"/>
      <c r="K28" s="59"/>
      <c r="L28" s="59"/>
      <c r="M28" s="59"/>
    </row>
    <row r="29" spans="2:13" ht="25.5" customHeight="1">
      <c r="B29" s="151" t="s">
        <v>52</v>
      </c>
      <c r="C29" s="152"/>
      <c r="D29" s="26"/>
      <c r="E29" s="24"/>
      <c r="F29" s="9" t="s">
        <v>84</v>
      </c>
      <c r="G29" s="7"/>
      <c r="H29" s="29"/>
      <c r="I29" s="27">
        <v>9613.73</v>
      </c>
      <c r="J29" s="59"/>
      <c r="K29" s="59"/>
      <c r="L29" s="59"/>
      <c r="M29" s="59"/>
    </row>
    <row r="30" spans="4:13" ht="45.75" customHeight="1">
      <c r="D30" s="50"/>
      <c r="E30" s="37"/>
      <c r="H30" s="65"/>
      <c r="I30" s="28"/>
      <c r="J30" s="28"/>
      <c r="K30" s="28"/>
      <c r="L30" s="28"/>
      <c r="M30" s="28"/>
    </row>
    <row r="31" spans="4:13" ht="26.25" customHeight="1">
      <c r="D31" s="50"/>
      <c r="E31" s="37"/>
      <c r="H31" s="65"/>
      <c r="I31" s="28"/>
      <c r="J31" s="28"/>
      <c r="K31" s="28"/>
      <c r="L31" s="28"/>
      <c r="M31" s="28"/>
    </row>
    <row r="32" spans="2:13" ht="35.25" customHeight="1">
      <c r="B32" s="151" t="s">
        <v>53</v>
      </c>
      <c r="C32" s="152"/>
      <c r="D32" s="26"/>
      <c r="E32" s="24"/>
      <c r="F32" s="9" t="s">
        <v>85</v>
      </c>
      <c r="G32" s="2"/>
      <c r="H32" s="66"/>
      <c r="I32" s="38" t="s">
        <v>4</v>
      </c>
      <c r="J32" s="61"/>
      <c r="K32" s="61"/>
      <c r="L32" s="61"/>
      <c r="M32" s="61"/>
    </row>
    <row r="33" spans="2:13" ht="26.25" customHeight="1">
      <c r="B33" s="151" t="s">
        <v>54</v>
      </c>
      <c r="C33" s="152"/>
      <c r="D33" s="26"/>
      <c r="E33" s="24"/>
      <c r="F33" s="9" t="s">
        <v>55</v>
      </c>
      <c r="G33" s="2"/>
      <c r="H33" s="35"/>
      <c r="I33" s="24"/>
      <c r="J33" s="62"/>
      <c r="K33" s="62"/>
      <c r="L33" s="62"/>
      <c r="M33" s="62"/>
    </row>
    <row r="34" spans="2:13" ht="25.5" customHeight="1">
      <c r="B34" s="185" t="s">
        <v>56</v>
      </c>
      <c r="C34" s="186"/>
      <c r="D34" s="47">
        <f>SUM(D35,D36,D37,D38,D39)</f>
        <v>1545383</v>
      </c>
      <c r="E34" s="38">
        <f>SUM(E35,E36,E37,E38,E39)</f>
        <v>1490709.45</v>
      </c>
      <c r="F34" s="11" t="s">
        <v>9</v>
      </c>
      <c r="G34" s="2"/>
      <c r="H34" s="32">
        <f>SUM(H35,H36,)</f>
        <v>1914757</v>
      </c>
      <c r="I34" s="31">
        <f>SUM(I35,I36,)</f>
        <v>2231920.98</v>
      </c>
      <c r="J34" s="61"/>
      <c r="K34" s="61"/>
      <c r="L34" s="61"/>
      <c r="M34" s="61"/>
    </row>
    <row r="35" spans="2:13" ht="25.5" customHeight="1">
      <c r="B35" s="151" t="s">
        <v>59</v>
      </c>
      <c r="C35" s="152"/>
      <c r="D35" s="47">
        <v>35561</v>
      </c>
      <c r="E35" s="38">
        <v>17357.22</v>
      </c>
      <c r="F35" s="9" t="s">
        <v>57</v>
      </c>
      <c r="G35" s="2"/>
      <c r="H35" s="32">
        <v>1914757</v>
      </c>
      <c r="I35" s="31">
        <v>2231920.98</v>
      </c>
      <c r="J35" s="61"/>
      <c r="K35" s="61"/>
      <c r="L35" s="61"/>
      <c r="M35" s="61"/>
    </row>
    <row r="36" spans="2:13" ht="25.5" customHeight="1">
      <c r="B36" s="151" t="s">
        <v>60</v>
      </c>
      <c r="C36" s="152"/>
      <c r="D36" s="26"/>
      <c r="E36" s="38"/>
      <c r="F36" s="9" t="s">
        <v>58</v>
      </c>
      <c r="G36" s="2"/>
      <c r="H36" s="32"/>
      <c r="I36" s="31"/>
      <c r="J36" s="61"/>
      <c r="K36" s="61"/>
      <c r="L36" s="61"/>
      <c r="M36" s="61"/>
    </row>
    <row r="37" spans="2:13" ht="26.25" customHeight="1">
      <c r="B37" s="151" t="s">
        <v>61</v>
      </c>
      <c r="C37" s="152"/>
      <c r="D37" s="47">
        <v>1501</v>
      </c>
      <c r="E37" s="38">
        <v>157.2</v>
      </c>
      <c r="F37" s="11" t="s">
        <v>62</v>
      </c>
      <c r="G37" s="2"/>
      <c r="H37" s="32"/>
      <c r="I37" s="31"/>
      <c r="J37" s="61"/>
      <c r="K37" s="61"/>
      <c r="L37" s="61"/>
      <c r="M37" s="61"/>
    </row>
    <row r="38" spans="2:13" ht="38.25" customHeight="1">
      <c r="B38" s="151" t="s">
        <v>63</v>
      </c>
      <c r="C38" s="152"/>
      <c r="D38" s="47">
        <v>1508321</v>
      </c>
      <c r="E38" s="38">
        <v>1473195.03</v>
      </c>
      <c r="F38" s="11" t="s">
        <v>64</v>
      </c>
      <c r="G38" s="2"/>
      <c r="H38" s="32"/>
      <c r="I38" s="31"/>
      <c r="J38" s="61"/>
      <c r="K38" s="61"/>
      <c r="L38" s="61"/>
      <c r="M38" s="61"/>
    </row>
    <row r="39" spans="2:13" ht="48" customHeight="1">
      <c r="B39" s="151" t="s">
        <v>65</v>
      </c>
      <c r="C39" s="152"/>
      <c r="D39" s="26"/>
      <c r="E39" s="24"/>
      <c r="F39" s="11" t="s">
        <v>66</v>
      </c>
      <c r="G39" s="2"/>
      <c r="H39" s="32"/>
      <c r="I39" s="31"/>
      <c r="J39" s="61"/>
      <c r="K39" s="61"/>
      <c r="L39" s="61"/>
      <c r="M39" s="61"/>
    </row>
    <row r="40" spans="2:13" ht="27" customHeight="1">
      <c r="B40" s="185" t="s">
        <v>10</v>
      </c>
      <c r="C40" s="186"/>
      <c r="D40" s="47">
        <f>SUM(D41,D42,D43)</f>
        <v>600279</v>
      </c>
      <c r="E40" s="38">
        <f>SUM(E41,E42,E43)</f>
        <v>816409.21</v>
      </c>
      <c r="F40" s="11" t="s">
        <v>67</v>
      </c>
      <c r="G40" s="2"/>
      <c r="H40" s="32"/>
      <c r="I40" s="31"/>
      <c r="J40" s="61"/>
      <c r="K40" s="61"/>
      <c r="L40" s="61"/>
      <c r="M40" s="61"/>
    </row>
    <row r="41" spans="2:13" ht="26.25" customHeight="1">
      <c r="B41" s="151" t="s">
        <v>68</v>
      </c>
      <c r="C41" s="152"/>
      <c r="D41" s="47"/>
      <c r="E41" s="38"/>
      <c r="F41" s="9"/>
      <c r="G41" s="2"/>
      <c r="H41" s="35"/>
      <c r="I41" s="24"/>
      <c r="J41" s="62"/>
      <c r="K41" s="62"/>
      <c r="L41" s="62"/>
      <c r="M41" s="62"/>
    </row>
    <row r="42" spans="2:13" ht="26.25" customHeight="1">
      <c r="B42" s="151" t="s">
        <v>69</v>
      </c>
      <c r="C42" s="152"/>
      <c r="D42" s="47">
        <v>600279</v>
      </c>
      <c r="E42" s="38">
        <v>816409.21</v>
      </c>
      <c r="F42" s="9"/>
      <c r="G42" s="2"/>
      <c r="H42" s="35"/>
      <c r="I42" s="24"/>
      <c r="J42" s="62"/>
      <c r="K42" s="62"/>
      <c r="L42" s="62"/>
      <c r="M42" s="62"/>
    </row>
    <row r="43" spans="2:13" ht="26.25" customHeight="1">
      <c r="B43" s="151" t="s">
        <v>70</v>
      </c>
      <c r="C43" s="152"/>
      <c r="D43" s="26"/>
      <c r="E43" s="24"/>
      <c r="F43" s="3"/>
      <c r="G43" s="2"/>
      <c r="H43" s="35"/>
      <c r="I43" s="24"/>
      <c r="J43" s="62"/>
      <c r="K43" s="62"/>
      <c r="L43" s="62"/>
      <c r="M43" s="62"/>
    </row>
    <row r="44" spans="2:13" ht="26.25" customHeight="1">
      <c r="B44" s="185" t="s">
        <v>11</v>
      </c>
      <c r="C44" s="186"/>
      <c r="D44" s="36"/>
      <c r="E44" s="39"/>
      <c r="F44" s="11"/>
      <c r="G44" s="2"/>
      <c r="H44" s="35"/>
      <c r="I44" s="39"/>
      <c r="J44" s="63"/>
      <c r="K44" s="63"/>
      <c r="L44" s="63"/>
      <c r="M44" s="63"/>
    </row>
    <row r="45" spans="2:13" ht="26.25" customHeight="1">
      <c r="B45" s="185" t="s">
        <v>71</v>
      </c>
      <c r="C45" s="186"/>
      <c r="D45" s="48"/>
      <c r="E45" s="38">
        <v>2245.6</v>
      </c>
      <c r="F45" s="3"/>
      <c r="G45" s="2"/>
      <c r="H45" s="35"/>
      <c r="I45" s="24"/>
      <c r="J45" s="62"/>
      <c r="K45" s="62"/>
      <c r="L45" s="62"/>
      <c r="M45" s="62"/>
    </row>
    <row r="46" spans="2:13" ht="26.25" customHeight="1">
      <c r="B46" s="185" t="s">
        <v>12</v>
      </c>
      <c r="C46" s="186"/>
      <c r="D46" s="26" t="s">
        <v>4</v>
      </c>
      <c r="E46" s="24" t="s">
        <v>4</v>
      </c>
      <c r="F46" s="3"/>
      <c r="G46" s="2"/>
      <c r="H46" s="35"/>
      <c r="I46" s="24"/>
      <c r="J46" s="62"/>
      <c r="K46" s="62"/>
      <c r="L46" s="62"/>
      <c r="M46" s="62"/>
    </row>
    <row r="47" spans="2:13" ht="25.5" customHeight="1">
      <c r="B47" s="151"/>
      <c r="C47" s="152"/>
      <c r="D47" s="26"/>
      <c r="E47" s="24"/>
      <c r="F47" s="9"/>
      <c r="G47" s="2"/>
      <c r="H47" s="35"/>
      <c r="I47" s="24"/>
      <c r="J47" s="62"/>
      <c r="K47" s="62"/>
      <c r="L47" s="62"/>
      <c r="M47" s="62"/>
    </row>
    <row r="48" spans="2:13" ht="24.75" customHeight="1">
      <c r="B48" s="151"/>
      <c r="C48" s="152"/>
      <c r="D48" s="26" t="s">
        <v>80</v>
      </c>
      <c r="E48" s="24"/>
      <c r="F48" s="9"/>
      <c r="G48" s="2"/>
      <c r="H48" s="35"/>
      <c r="I48" s="24"/>
      <c r="J48" s="62"/>
      <c r="K48" s="62"/>
      <c r="L48" s="62"/>
      <c r="M48" s="62"/>
    </row>
    <row r="49" spans="2:13" ht="25.5" customHeight="1" thickBot="1">
      <c r="B49" s="191" t="s">
        <v>72</v>
      </c>
      <c r="C49" s="192"/>
      <c r="D49" s="49">
        <f>SUM(D9,D26,D46)</f>
        <v>18343200</v>
      </c>
      <c r="E49" s="51">
        <f>SUM(E9,E26,E46)</f>
        <v>18047369.89</v>
      </c>
      <c r="F49" s="21" t="s">
        <v>73</v>
      </c>
      <c r="G49" s="22" t="s">
        <v>4</v>
      </c>
      <c r="H49" s="33">
        <v>18343200</v>
      </c>
      <c r="I49" s="44">
        <f>SUM(I9,I22,)</f>
        <v>18047369.890000008</v>
      </c>
      <c r="J49" s="64"/>
      <c r="K49" s="64"/>
      <c r="L49" s="64"/>
      <c r="M49" s="64"/>
    </row>
    <row r="50" spans="1:13" ht="12.75">
      <c r="A50" s="1" t="s">
        <v>4</v>
      </c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 s="1" t="s">
        <v>4</v>
      </c>
      <c r="B51" s="16" t="s">
        <v>77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ht="12.75">
      <c r="B52" s="16" t="s">
        <v>78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12.75">
      <c r="B53" s="16" t="s">
        <v>79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" t="s">
        <v>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1" t="s">
        <v>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.75">
      <c r="A58"/>
      <c r="B58" s="46" t="s">
        <v>90</v>
      </c>
      <c r="C58" s="46"/>
      <c r="D58" s="46"/>
      <c r="E58" s="46"/>
      <c r="F58" s="54"/>
      <c r="G58" s="46"/>
      <c r="H58" s="46"/>
      <c r="I58" s="46"/>
      <c r="J58" s="46"/>
      <c r="K58" s="46"/>
      <c r="L58" s="46"/>
      <c r="M58" s="46"/>
    </row>
    <row r="59" spans="2:13" ht="12.75">
      <c r="B59" s="46" t="s">
        <v>75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2:13" ht="12.75">
      <c r="B60" s="46" t="s">
        <v>76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6" s="8" customFormat="1" ht="12.75">
      <c r="B61" s="8" t="s">
        <v>91</v>
      </c>
      <c r="F61" s="16"/>
    </row>
    <row r="62" spans="1:13" ht="12.75">
      <c r="A62" s="193" t="s">
        <v>92</v>
      </c>
      <c r="B62" s="193"/>
      <c r="C62" s="193"/>
      <c r="D62" s="193"/>
      <c r="E62" s="193"/>
      <c r="F62" s="193"/>
      <c r="G62" s="193"/>
      <c r="H62" s="193"/>
      <c r="I62" s="193"/>
      <c r="J62" s="8"/>
      <c r="K62" s="8"/>
      <c r="L62" s="8"/>
      <c r="M62" s="8"/>
    </row>
    <row r="63" ht="12.75"/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>
      <c r="B66"/>
      <c r="C66"/>
      <c r="D66"/>
      <c r="E66"/>
      <c r="F66"/>
      <c r="G66"/>
      <c r="H66"/>
      <c r="I66"/>
      <c r="J66"/>
      <c r="K66"/>
      <c r="L66"/>
      <c r="M66"/>
    </row>
    <row r="67" spans="2:13" ht="39.75" customHeight="1">
      <c r="B67" s="194" t="s">
        <v>88</v>
      </c>
      <c r="C67" s="194"/>
      <c r="D67" s="194"/>
      <c r="E67" s="194"/>
      <c r="F67" s="194"/>
      <c r="G67" s="194"/>
      <c r="H67" s="194"/>
      <c r="I67" s="194"/>
      <c r="J67" s="56"/>
      <c r="K67" s="56"/>
      <c r="L67" s="56"/>
      <c r="M67" s="56"/>
    </row>
    <row r="68" spans="2:13" ht="64.5" customHeight="1">
      <c r="B68" s="151" t="s">
        <v>0</v>
      </c>
      <c r="C68" s="156"/>
      <c r="D68" s="152"/>
      <c r="E68" s="137" t="s">
        <v>81</v>
      </c>
      <c r="F68" s="138"/>
      <c r="G68" s="157" t="s">
        <v>13</v>
      </c>
      <c r="H68" s="158"/>
      <c r="I68" s="159"/>
      <c r="J68" s="57"/>
      <c r="K68" s="57"/>
      <c r="L68" s="57"/>
      <c r="M68" s="57"/>
    </row>
    <row r="69" spans="1:13" ht="12.75">
      <c r="A69" s="160"/>
      <c r="B69" s="157" t="s">
        <v>2</v>
      </c>
      <c r="C69" s="158"/>
      <c r="D69" s="159"/>
      <c r="E69" s="139"/>
      <c r="F69" s="140"/>
      <c r="G69" s="164" t="s">
        <v>1</v>
      </c>
      <c r="H69" s="165"/>
      <c r="I69" s="166"/>
      <c r="J69" s="57"/>
      <c r="K69" s="57"/>
      <c r="L69" s="57"/>
      <c r="M69" s="57"/>
    </row>
    <row r="70" spans="1:13" ht="12.75">
      <c r="A70" s="160"/>
      <c r="B70" s="161"/>
      <c r="C70" s="162"/>
      <c r="D70" s="163"/>
      <c r="E70" s="141"/>
      <c r="F70" s="142"/>
      <c r="G70" s="161"/>
      <c r="H70" s="162"/>
      <c r="I70" s="163"/>
      <c r="J70" s="57"/>
      <c r="K70" s="57"/>
      <c r="L70" s="57"/>
      <c r="M70" s="57"/>
    </row>
    <row r="71" spans="1:13" ht="27" customHeight="1">
      <c r="A71" s="160"/>
      <c r="B71" s="167" t="s">
        <v>3</v>
      </c>
      <c r="C71" s="168"/>
      <c r="D71" s="173" t="s">
        <v>14</v>
      </c>
      <c r="E71" s="176" t="s">
        <v>15</v>
      </c>
      <c r="F71" s="17" t="s">
        <v>5</v>
      </c>
      <c r="G71" s="179" t="s">
        <v>17</v>
      </c>
      <c r="H71" s="180"/>
      <c r="I71" s="173" t="s">
        <v>82</v>
      </c>
      <c r="J71" s="55"/>
      <c r="K71" s="55"/>
      <c r="L71" s="55"/>
      <c r="M71" s="55"/>
    </row>
    <row r="72" spans="1:13" ht="0.75" customHeight="1">
      <c r="A72" s="160"/>
      <c r="B72" s="169"/>
      <c r="C72" s="170"/>
      <c r="D72" s="174"/>
      <c r="E72" s="177"/>
      <c r="F72" s="18"/>
      <c r="G72" s="181"/>
      <c r="H72" s="182"/>
      <c r="I72" s="174"/>
      <c r="J72" s="58"/>
      <c r="K72" s="58"/>
      <c r="L72" s="58"/>
      <c r="M72" s="58"/>
    </row>
    <row r="73" spans="1:13" ht="12.75" customHeight="1" hidden="1">
      <c r="A73" s="160"/>
      <c r="B73" s="169"/>
      <c r="C73" s="170"/>
      <c r="D73" s="174"/>
      <c r="E73" s="177"/>
      <c r="F73" s="18"/>
      <c r="G73" s="181"/>
      <c r="H73" s="182"/>
      <c r="I73" s="174"/>
      <c r="J73" s="58"/>
      <c r="K73" s="58"/>
      <c r="L73" s="58"/>
      <c r="M73" s="58"/>
    </row>
    <row r="74" spans="1:13" ht="12.75" customHeight="1" hidden="1">
      <c r="A74" s="160"/>
      <c r="B74" s="171"/>
      <c r="C74" s="172"/>
      <c r="D74" s="175"/>
      <c r="E74" s="178"/>
      <c r="F74" s="19"/>
      <c r="G74" s="183"/>
      <c r="H74" s="184"/>
      <c r="I74" s="175"/>
      <c r="J74" s="58"/>
      <c r="K74" s="58"/>
      <c r="L74" s="58"/>
      <c r="M74" s="58"/>
    </row>
    <row r="75" spans="2:13" ht="24.75" customHeight="1">
      <c r="B75" s="143" t="s">
        <v>16</v>
      </c>
      <c r="C75" s="144"/>
      <c r="D75" s="23">
        <f>SUM(D76,D77,D86,D87,D91,)</f>
        <v>9780.68</v>
      </c>
      <c r="E75" s="23">
        <f>SUM(E76,E77,E86,E87,E91,)</f>
        <v>17924203.240000002</v>
      </c>
      <c r="F75" s="13" t="s">
        <v>6</v>
      </c>
      <c r="G75" s="20" t="s">
        <v>4</v>
      </c>
      <c r="H75" s="27">
        <f>SUM(H76,H77,H80,H81,H82,H83,)</f>
        <v>-890236.3100000005</v>
      </c>
      <c r="I75" s="27">
        <f>SUM(I76,I77,I80,I81,I82,I83,)</f>
        <v>16414001.38</v>
      </c>
      <c r="J75" s="59"/>
      <c r="K75" s="59"/>
      <c r="L75" s="59"/>
      <c r="M75" s="59"/>
    </row>
    <row r="76" spans="2:13" ht="26.25" customHeight="1">
      <c r="B76" s="145" t="s">
        <v>18</v>
      </c>
      <c r="C76" s="146"/>
      <c r="D76" s="23"/>
      <c r="E76" s="23">
        <v>5125.66</v>
      </c>
      <c r="F76" s="12" t="s">
        <v>7</v>
      </c>
      <c r="G76" s="7"/>
      <c r="H76" s="27">
        <v>7834742.01</v>
      </c>
      <c r="I76" s="27">
        <v>30554140.6</v>
      </c>
      <c r="J76" s="59"/>
      <c r="K76" s="59"/>
      <c r="L76" s="59"/>
      <c r="M76" s="59"/>
    </row>
    <row r="77" spans="2:13" ht="26.25" customHeight="1">
      <c r="B77" s="147" t="s">
        <v>20</v>
      </c>
      <c r="C77" s="148"/>
      <c r="D77" s="23">
        <f>SUM(D78,D84,D85)</f>
        <v>9780.68</v>
      </c>
      <c r="E77" s="23">
        <f>SUM(E78,E84,E85)</f>
        <v>17919077.580000002</v>
      </c>
      <c r="F77" s="10" t="s">
        <v>19</v>
      </c>
      <c r="G77" s="7"/>
      <c r="H77" s="27">
        <f>SUM(H78,H79,)</f>
        <v>-8724978.32</v>
      </c>
      <c r="I77" s="27">
        <f>SUM(I78,I79,)</f>
        <v>-14140139.22</v>
      </c>
      <c r="J77" s="59"/>
      <c r="K77" s="59"/>
      <c r="L77" s="59"/>
      <c r="M77" s="59"/>
    </row>
    <row r="78" spans="2:13" ht="25.5" customHeight="1">
      <c r="B78" s="147" t="s">
        <v>21</v>
      </c>
      <c r="C78" s="148"/>
      <c r="D78" s="23">
        <f>SUM(D79,D80,D81,D82,D83)</f>
        <v>9780.68</v>
      </c>
      <c r="E78" s="23">
        <f>SUM(E79,E80,E81,E82,E83)</f>
        <v>17919077.580000002</v>
      </c>
      <c r="F78" s="6" t="s">
        <v>22</v>
      </c>
      <c r="G78" s="7"/>
      <c r="H78" s="27">
        <v>4501.57</v>
      </c>
      <c r="I78" s="27">
        <v>9850.45</v>
      </c>
      <c r="J78" s="59"/>
      <c r="K78" s="59"/>
      <c r="L78" s="59"/>
      <c r="M78" s="59"/>
    </row>
    <row r="79" spans="2:13" ht="26.25" customHeight="1">
      <c r="B79" s="149" t="s">
        <v>24</v>
      </c>
      <c r="C79" s="150"/>
      <c r="D79" s="23" t="s">
        <v>4</v>
      </c>
      <c r="E79" s="23" t="s">
        <v>4</v>
      </c>
      <c r="F79" s="6" t="s">
        <v>23</v>
      </c>
      <c r="G79" s="7"/>
      <c r="H79" s="27">
        <v>-8729479.89</v>
      </c>
      <c r="I79" s="27">
        <v>-14149989.67</v>
      </c>
      <c r="J79" s="59"/>
      <c r="K79" s="59"/>
      <c r="L79" s="59"/>
      <c r="M79" s="59"/>
    </row>
    <row r="80" spans="2:13" ht="26.25" customHeight="1">
      <c r="B80" s="151" t="s">
        <v>25</v>
      </c>
      <c r="C80" s="152"/>
      <c r="D80" s="23"/>
      <c r="E80" s="23">
        <v>17910845.87</v>
      </c>
      <c r="F80" s="11" t="s">
        <v>26</v>
      </c>
      <c r="G80" s="7"/>
      <c r="H80" s="27"/>
      <c r="I80" s="27"/>
      <c r="J80" s="59"/>
      <c r="K80" s="59"/>
      <c r="L80" s="59"/>
      <c r="M80" s="59"/>
    </row>
    <row r="81" spans="2:13" ht="26.25" customHeight="1">
      <c r="B81" s="151" t="s">
        <v>27</v>
      </c>
      <c r="C81" s="152"/>
      <c r="D81" s="23">
        <v>9780.68</v>
      </c>
      <c r="E81" s="23">
        <v>8231.71</v>
      </c>
      <c r="F81" s="11" t="s">
        <v>28</v>
      </c>
      <c r="G81" s="7"/>
      <c r="H81" s="27"/>
      <c r="I81" s="27"/>
      <c r="J81" s="59"/>
      <c r="K81" s="59"/>
      <c r="L81" s="59"/>
      <c r="M81" s="59"/>
    </row>
    <row r="82" spans="2:13" ht="37.5" customHeight="1">
      <c r="B82" s="151" t="s">
        <v>29</v>
      </c>
      <c r="C82" s="152"/>
      <c r="D82" s="23"/>
      <c r="E82" s="23"/>
      <c r="F82" s="11" t="s">
        <v>30</v>
      </c>
      <c r="G82" s="7"/>
      <c r="H82" s="27"/>
      <c r="I82" s="27"/>
      <c r="J82" s="59"/>
      <c r="K82" s="59"/>
      <c r="L82" s="59"/>
      <c r="M82" s="59"/>
    </row>
    <row r="83" spans="2:13" ht="26.25" customHeight="1">
      <c r="B83" s="151" t="s">
        <v>33</v>
      </c>
      <c r="C83" s="152"/>
      <c r="D83" s="23"/>
      <c r="E83" s="23"/>
      <c r="F83" s="4" t="s">
        <v>32</v>
      </c>
      <c r="G83" s="7"/>
      <c r="H83" s="27"/>
      <c r="I83" s="27"/>
      <c r="J83" s="59"/>
      <c r="K83" s="59"/>
      <c r="L83" s="59"/>
      <c r="M83" s="59"/>
    </row>
    <row r="84" spans="2:13" ht="26.25" customHeight="1">
      <c r="B84" s="153" t="s">
        <v>31</v>
      </c>
      <c r="C84" s="154"/>
      <c r="D84" s="23"/>
      <c r="E84" s="23"/>
      <c r="F84" s="4" t="s">
        <v>34</v>
      </c>
      <c r="G84" s="7"/>
      <c r="H84" s="27"/>
      <c r="I84" s="30"/>
      <c r="J84" s="60"/>
      <c r="K84" s="60"/>
      <c r="L84" s="60"/>
      <c r="M84" s="60"/>
    </row>
    <row r="85" spans="2:13" ht="26.25" customHeight="1">
      <c r="B85" s="153" t="s">
        <v>86</v>
      </c>
      <c r="C85" s="154"/>
      <c r="D85" s="23"/>
      <c r="E85" s="23"/>
      <c r="F85" s="9" t="s">
        <v>35</v>
      </c>
      <c r="G85" s="7"/>
      <c r="H85" s="27"/>
      <c r="I85" s="30"/>
      <c r="J85" s="60"/>
      <c r="K85" s="60"/>
      <c r="L85" s="60"/>
      <c r="M85" s="60"/>
    </row>
    <row r="86" spans="2:13" ht="26.25" customHeight="1">
      <c r="B86" s="185" t="s">
        <v>36</v>
      </c>
      <c r="C86" s="186"/>
      <c r="D86" s="23"/>
      <c r="E86" s="23"/>
      <c r="F86" s="6" t="s">
        <v>37</v>
      </c>
      <c r="G86" s="7"/>
      <c r="H86" s="27"/>
      <c r="I86" s="30"/>
      <c r="J86" s="60"/>
      <c r="K86" s="60"/>
      <c r="L86" s="60"/>
      <c r="M86" s="60"/>
    </row>
    <row r="87" spans="2:13" ht="26.25" customHeight="1">
      <c r="B87" s="185" t="s">
        <v>43</v>
      </c>
      <c r="C87" s="186"/>
      <c r="D87" s="23"/>
      <c r="E87" s="23"/>
      <c r="F87" s="11" t="s">
        <v>38</v>
      </c>
      <c r="G87" s="7"/>
      <c r="H87" s="27"/>
      <c r="I87" s="27"/>
      <c r="J87" s="59"/>
      <c r="K87" s="59"/>
      <c r="L87" s="59"/>
      <c r="M87" s="59"/>
    </row>
    <row r="88" spans="2:13" ht="41.25" customHeight="1">
      <c r="B88" s="149" t="s">
        <v>40</v>
      </c>
      <c r="C88" s="150"/>
      <c r="D88" s="23"/>
      <c r="E88" s="23"/>
      <c r="F88" s="11" t="s">
        <v>39</v>
      </c>
      <c r="G88" s="7"/>
      <c r="H88" s="42">
        <f>SUM(H89,H100,)</f>
        <v>1163570.1199999999</v>
      </c>
      <c r="I88" s="42">
        <f>SUM(I89,I100,)</f>
        <v>1938988.67</v>
      </c>
      <c r="J88" s="60"/>
      <c r="K88" s="60"/>
      <c r="L88" s="60"/>
      <c r="M88" s="60"/>
    </row>
    <row r="89" spans="2:13" ht="26.25" customHeight="1">
      <c r="B89" s="151" t="s">
        <v>41</v>
      </c>
      <c r="C89" s="152"/>
      <c r="D89" s="23"/>
      <c r="E89" s="23"/>
      <c r="F89" s="11" t="s">
        <v>44</v>
      </c>
      <c r="G89" s="7"/>
      <c r="H89" s="27">
        <f>SUM(H90,H91,H92,H93,H94,H95,H98,H99,)</f>
        <v>966319.5299999999</v>
      </c>
      <c r="I89" s="27">
        <f>SUM(I90,I91,I92,I93,I94,I95,I98,I99,)</f>
        <v>1580056.25</v>
      </c>
      <c r="J89" s="59"/>
      <c r="K89" s="59"/>
      <c r="L89" s="59"/>
      <c r="M89" s="59"/>
    </row>
    <row r="90" spans="2:13" ht="27" customHeight="1">
      <c r="B90" s="151" t="s">
        <v>42</v>
      </c>
      <c r="C90" s="152"/>
      <c r="D90" s="23"/>
      <c r="E90" s="23"/>
      <c r="F90" s="9" t="s">
        <v>83</v>
      </c>
      <c r="G90" s="7"/>
      <c r="H90" s="27">
        <v>32947.92</v>
      </c>
      <c r="I90" s="27">
        <v>57516.47</v>
      </c>
      <c r="J90" s="59"/>
      <c r="K90" s="59"/>
      <c r="L90" s="59"/>
      <c r="M90" s="59"/>
    </row>
    <row r="91" spans="1:13" ht="26.25" customHeight="1">
      <c r="A91" s="5"/>
      <c r="B91" s="187" t="s">
        <v>45</v>
      </c>
      <c r="C91" s="188"/>
      <c r="D91" s="23"/>
      <c r="E91" s="23"/>
      <c r="F91" s="9" t="s">
        <v>46</v>
      </c>
      <c r="G91" s="7"/>
      <c r="H91" s="27">
        <v>78271.3</v>
      </c>
      <c r="I91" s="27">
        <v>64301.76</v>
      </c>
      <c r="J91" s="59"/>
      <c r="K91" s="59"/>
      <c r="L91" s="59"/>
      <c r="M91" s="59"/>
    </row>
    <row r="92" spans="2:13" ht="27" customHeight="1">
      <c r="B92" s="189" t="s">
        <v>47</v>
      </c>
      <c r="C92" s="190"/>
      <c r="D92" s="23">
        <f>SUM(D93,D100,D106,D110,D111,)</f>
        <v>263553.13</v>
      </c>
      <c r="E92" s="23">
        <f>SUM(E93,E100,E106,E110,E111,)</f>
        <v>428786.81000000006</v>
      </c>
      <c r="F92" s="9" t="s">
        <v>48</v>
      </c>
      <c r="G92" s="7"/>
      <c r="H92" s="27">
        <v>405767.1</v>
      </c>
      <c r="I92" s="27">
        <v>556010.12</v>
      </c>
      <c r="J92" s="59"/>
      <c r="K92" s="59"/>
      <c r="L92" s="59"/>
      <c r="M92" s="59"/>
    </row>
    <row r="93" spans="2:13" ht="26.25" customHeight="1">
      <c r="B93" s="147" t="s">
        <v>8</v>
      </c>
      <c r="C93" s="148"/>
      <c r="D93" s="23"/>
      <c r="E93" s="23"/>
      <c r="F93" s="9" t="s">
        <v>50</v>
      </c>
      <c r="G93" s="7"/>
      <c r="H93" s="27">
        <v>407998.3</v>
      </c>
      <c r="I93" s="27">
        <v>826166.15</v>
      </c>
      <c r="J93" s="59"/>
      <c r="K93" s="59"/>
      <c r="L93" s="59"/>
      <c r="M93" s="59"/>
    </row>
    <row r="94" spans="2:13" ht="26.25" customHeight="1">
      <c r="B94" s="151" t="s">
        <v>51</v>
      </c>
      <c r="C94" s="152"/>
      <c r="D94" s="23"/>
      <c r="E94" s="23"/>
      <c r="F94" s="3" t="s">
        <v>49</v>
      </c>
      <c r="G94" s="7"/>
      <c r="H94" s="27">
        <v>41334.91</v>
      </c>
      <c r="I94" s="27">
        <v>76061.75</v>
      </c>
      <c r="J94" s="59"/>
      <c r="K94" s="59"/>
      <c r="L94" s="59"/>
      <c r="M94" s="59"/>
    </row>
    <row r="95" spans="2:13" ht="25.5" customHeight="1">
      <c r="B95" s="151" t="s">
        <v>52</v>
      </c>
      <c r="C95" s="152"/>
      <c r="D95" s="24"/>
      <c r="E95" s="24"/>
      <c r="F95" s="9" t="s">
        <v>84</v>
      </c>
      <c r="G95" s="7"/>
      <c r="H95" s="27"/>
      <c r="I95" s="27"/>
      <c r="J95" s="59"/>
      <c r="K95" s="59"/>
      <c r="L95" s="59"/>
      <c r="M95" s="59"/>
    </row>
    <row r="96" spans="4:13" ht="45.75" customHeight="1">
      <c r="D96" s="37"/>
      <c r="E96" s="37"/>
      <c r="H96" s="37"/>
      <c r="I96" s="28"/>
      <c r="J96" s="28"/>
      <c r="K96" s="28"/>
      <c r="L96" s="28"/>
      <c r="M96" s="28"/>
    </row>
    <row r="97" spans="4:13" ht="26.25" customHeight="1">
      <c r="D97" s="37"/>
      <c r="E97" s="37"/>
      <c r="H97" s="37"/>
      <c r="I97" s="28"/>
      <c r="J97" s="28"/>
      <c r="K97" s="28"/>
      <c r="L97" s="28"/>
      <c r="M97" s="28"/>
    </row>
    <row r="98" spans="2:13" ht="35.25" customHeight="1">
      <c r="B98" s="151" t="s">
        <v>53</v>
      </c>
      <c r="C98" s="152"/>
      <c r="D98" s="24"/>
      <c r="E98" s="24"/>
      <c r="F98" s="9" t="s">
        <v>85</v>
      </c>
      <c r="G98" s="2"/>
      <c r="H98" s="43"/>
      <c r="I98" s="24"/>
      <c r="J98" s="62"/>
      <c r="K98" s="62"/>
      <c r="L98" s="62"/>
      <c r="M98" s="62"/>
    </row>
    <row r="99" spans="2:13" ht="26.25" customHeight="1">
      <c r="B99" s="151" t="s">
        <v>54</v>
      </c>
      <c r="C99" s="152"/>
      <c r="D99" s="24"/>
      <c r="E99" s="24"/>
      <c r="F99" s="9" t="s">
        <v>55</v>
      </c>
      <c r="G99" s="2"/>
      <c r="H99" s="43"/>
      <c r="I99" s="24"/>
      <c r="J99" s="62"/>
      <c r="K99" s="62"/>
      <c r="L99" s="62"/>
      <c r="M99" s="62"/>
    </row>
    <row r="100" spans="2:13" ht="25.5" customHeight="1">
      <c r="B100" s="185" t="s">
        <v>56</v>
      </c>
      <c r="C100" s="186"/>
      <c r="D100" s="38">
        <f>SUM(D101,D102,D103,D104,D105)</f>
        <v>158336.99</v>
      </c>
      <c r="E100" s="38">
        <f>SUM(E101,E102,E103,E104,E105)</f>
        <v>238364.63</v>
      </c>
      <c r="F100" s="11" t="s">
        <v>9</v>
      </c>
      <c r="G100" s="2"/>
      <c r="H100" s="31">
        <f>SUM(H101,H102,)</f>
        <v>197250.59</v>
      </c>
      <c r="I100" s="31">
        <f>SUM(I101,I102,)</f>
        <v>358932.42</v>
      </c>
      <c r="J100" s="61"/>
      <c r="K100" s="61"/>
      <c r="L100" s="61"/>
      <c r="M100" s="61"/>
    </row>
    <row r="101" spans="2:13" ht="25.5" customHeight="1">
      <c r="B101" s="151" t="s">
        <v>59</v>
      </c>
      <c r="C101" s="152"/>
      <c r="D101" s="38">
        <v>330.61</v>
      </c>
      <c r="E101" s="38">
        <v>2638.15</v>
      </c>
      <c r="F101" s="9" t="s">
        <v>57</v>
      </c>
      <c r="G101" s="2"/>
      <c r="H101" s="31">
        <v>197250.59</v>
      </c>
      <c r="I101" s="31">
        <v>358932.42</v>
      </c>
      <c r="J101" s="61"/>
      <c r="K101" s="61"/>
      <c r="L101" s="61"/>
      <c r="M101" s="61"/>
    </row>
    <row r="102" spans="2:13" ht="25.5" customHeight="1">
      <c r="B102" s="151" t="s">
        <v>60</v>
      </c>
      <c r="C102" s="152"/>
      <c r="D102" s="24"/>
      <c r="E102" s="24"/>
      <c r="F102" s="9" t="s">
        <v>58</v>
      </c>
      <c r="G102" s="2"/>
      <c r="H102" s="31"/>
      <c r="I102" s="31"/>
      <c r="J102" s="61"/>
      <c r="K102" s="61"/>
      <c r="L102" s="61"/>
      <c r="M102" s="61"/>
    </row>
    <row r="103" spans="2:13" ht="26.25" customHeight="1">
      <c r="B103" s="151" t="s">
        <v>61</v>
      </c>
      <c r="C103" s="152"/>
      <c r="D103" s="38"/>
      <c r="E103" s="38"/>
      <c r="F103" s="11" t="s">
        <v>62</v>
      </c>
      <c r="G103" s="2"/>
      <c r="H103" s="31"/>
      <c r="I103" s="31"/>
      <c r="J103" s="61"/>
      <c r="K103" s="61"/>
      <c r="L103" s="61"/>
      <c r="M103" s="61"/>
    </row>
    <row r="104" spans="2:13" ht="34.5" customHeight="1">
      <c r="B104" s="151" t="s">
        <v>63</v>
      </c>
      <c r="C104" s="152"/>
      <c r="D104" s="38">
        <v>158006.38</v>
      </c>
      <c r="E104" s="38">
        <v>235726.48</v>
      </c>
      <c r="F104" s="11" t="s">
        <v>64</v>
      </c>
      <c r="G104" s="2"/>
      <c r="H104" s="31"/>
      <c r="I104" s="31"/>
      <c r="J104" s="61"/>
      <c r="K104" s="61"/>
      <c r="L104" s="61"/>
      <c r="M104" s="61"/>
    </row>
    <row r="105" spans="2:13" ht="48" customHeight="1">
      <c r="B105" s="151" t="s">
        <v>65</v>
      </c>
      <c r="C105" s="152"/>
      <c r="D105" s="24"/>
      <c r="E105" s="24"/>
      <c r="F105" s="11" t="s">
        <v>66</v>
      </c>
      <c r="G105" s="2"/>
      <c r="H105" s="31"/>
      <c r="I105" s="31"/>
      <c r="J105" s="61"/>
      <c r="K105" s="61"/>
      <c r="L105" s="61"/>
      <c r="M105" s="61"/>
    </row>
    <row r="106" spans="2:13" ht="27" customHeight="1">
      <c r="B106" s="185" t="s">
        <v>10</v>
      </c>
      <c r="C106" s="186"/>
      <c r="D106" s="38">
        <f>SUM(D107,D108,D109)</f>
        <v>105216.14</v>
      </c>
      <c r="E106" s="38">
        <f>SUM(E107,E108,E109)</f>
        <v>188781.78</v>
      </c>
      <c r="F106" s="11" t="s">
        <v>67</v>
      </c>
      <c r="G106" s="2"/>
      <c r="H106" s="31"/>
      <c r="I106" s="31"/>
      <c r="J106" s="61"/>
      <c r="K106" s="61"/>
      <c r="L106" s="61"/>
      <c r="M106" s="61"/>
    </row>
    <row r="107" spans="2:13" ht="26.25" customHeight="1">
      <c r="B107" s="151" t="s">
        <v>68</v>
      </c>
      <c r="C107" s="152"/>
      <c r="D107" s="38"/>
      <c r="E107" s="38"/>
      <c r="F107" s="9"/>
      <c r="G107" s="2"/>
      <c r="H107" s="43"/>
      <c r="I107" s="24"/>
      <c r="J107" s="62"/>
      <c r="K107" s="62"/>
      <c r="L107" s="62"/>
      <c r="M107" s="62"/>
    </row>
    <row r="108" spans="2:13" ht="26.25" customHeight="1">
      <c r="B108" s="151" t="s">
        <v>69</v>
      </c>
      <c r="C108" s="152"/>
      <c r="D108" s="38"/>
      <c r="E108" s="38"/>
      <c r="F108" s="9"/>
      <c r="G108" s="2"/>
      <c r="H108" s="43"/>
      <c r="I108" s="24"/>
      <c r="J108" s="62"/>
      <c r="K108" s="62"/>
      <c r="L108" s="62"/>
      <c r="M108" s="62"/>
    </row>
    <row r="109" spans="2:13" ht="26.25" customHeight="1">
      <c r="B109" s="151" t="s">
        <v>70</v>
      </c>
      <c r="C109" s="152"/>
      <c r="D109" s="38">
        <v>105216.14</v>
      </c>
      <c r="E109" s="38">
        <v>188781.78</v>
      </c>
      <c r="F109" s="3"/>
      <c r="G109" s="2"/>
      <c r="H109" s="43"/>
      <c r="I109" s="24"/>
      <c r="J109" s="62"/>
      <c r="K109" s="62"/>
      <c r="L109" s="62"/>
      <c r="M109" s="62"/>
    </row>
    <row r="110" spans="2:13" ht="26.25" customHeight="1">
      <c r="B110" s="185" t="s">
        <v>11</v>
      </c>
      <c r="C110" s="186"/>
      <c r="D110" s="39"/>
      <c r="E110" s="38" t="s">
        <v>4</v>
      </c>
      <c r="F110" s="11"/>
      <c r="G110" s="2"/>
      <c r="H110" s="43"/>
      <c r="I110" s="39"/>
      <c r="J110" s="63"/>
      <c r="K110" s="63"/>
      <c r="L110" s="63"/>
      <c r="M110" s="63"/>
    </row>
    <row r="111" spans="2:13" ht="26.25" customHeight="1">
      <c r="B111" s="185" t="s">
        <v>71</v>
      </c>
      <c r="C111" s="186"/>
      <c r="D111" s="40"/>
      <c r="E111" s="67">
        <v>1640.4</v>
      </c>
      <c r="F111" s="3"/>
      <c r="G111" s="2"/>
      <c r="H111" s="43"/>
      <c r="I111" s="24"/>
      <c r="J111" s="62"/>
      <c r="K111" s="62"/>
      <c r="L111" s="62"/>
      <c r="M111" s="62"/>
    </row>
    <row r="112" spans="2:13" ht="26.25" customHeight="1">
      <c r="B112" s="185" t="s">
        <v>12</v>
      </c>
      <c r="C112" s="186"/>
      <c r="D112" s="24" t="s">
        <v>4</v>
      </c>
      <c r="E112" s="24" t="s">
        <v>4</v>
      </c>
      <c r="F112" s="3"/>
      <c r="G112" s="2"/>
      <c r="H112" s="43"/>
      <c r="I112" s="24"/>
      <c r="J112" s="62"/>
      <c r="K112" s="62"/>
      <c r="L112" s="62"/>
      <c r="M112" s="62"/>
    </row>
    <row r="113" spans="2:13" ht="25.5" customHeight="1">
      <c r="B113" s="151"/>
      <c r="C113" s="152"/>
      <c r="D113" s="24"/>
      <c r="E113" s="24"/>
      <c r="F113" s="9"/>
      <c r="G113" s="2"/>
      <c r="H113" s="43"/>
      <c r="I113" s="24"/>
      <c r="J113" s="62"/>
      <c r="K113" s="62"/>
      <c r="L113" s="62"/>
      <c r="M113" s="62"/>
    </row>
    <row r="114" spans="2:13" ht="24.75" customHeight="1">
      <c r="B114" s="151"/>
      <c r="C114" s="152"/>
      <c r="D114" s="24" t="s">
        <v>80</v>
      </c>
      <c r="E114" s="24"/>
      <c r="F114" s="9"/>
      <c r="G114" s="2"/>
      <c r="H114" s="43"/>
      <c r="I114" s="24"/>
      <c r="J114" s="62"/>
      <c r="K114" s="62"/>
      <c r="L114" s="62"/>
      <c r="M114" s="62"/>
    </row>
    <row r="115" spans="2:13" ht="25.5" customHeight="1" thickBot="1">
      <c r="B115" s="191" t="s">
        <v>72</v>
      </c>
      <c r="C115" s="192"/>
      <c r="D115" s="41">
        <f>SUM(D75,D92,D112)</f>
        <v>273333.81</v>
      </c>
      <c r="E115" s="53">
        <f>SUM(E75,E92,E112)</f>
        <v>18352990.05</v>
      </c>
      <c r="F115" s="21" t="s">
        <v>73</v>
      </c>
      <c r="G115" s="22" t="s">
        <v>4</v>
      </c>
      <c r="H115" s="44">
        <f>SUM(H75,H84,H87,H88,H103,H106,)</f>
        <v>273333.80999999936</v>
      </c>
      <c r="I115" s="44">
        <f>SUM(I75,I84,I87,I88,I103,I106,)</f>
        <v>18352990.05</v>
      </c>
      <c r="J115" s="64"/>
      <c r="K115" s="64"/>
      <c r="L115" s="64"/>
      <c r="M115" s="64"/>
    </row>
    <row r="116" spans="1:13" ht="12.75">
      <c r="A116" s="1" t="s">
        <v>4</v>
      </c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 s="1" t="s">
        <v>4</v>
      </c>
      <c r="B117" s="16" t="s">
        <v>77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 ht="12.75">
      <c r="B118" s="16" t="s">
        <v>78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 ht="12.75">
      <c r="B119" s="16" t="s">
        <v>79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1" t="s">
        <v>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2.75">
      <c r="A122" s="1" t="s">
        <v>4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/>
      <c r="B124" s="15" t="s">
        <v>74</v>
      </c>
      <c r="C124" s="8"/>
      <c r="D124" s="8"/>
      <c r="E124" s="16">
        <v>448.34</v>
      </c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14" t="s">
        <v>75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9" ht="12.75">
      <c r="B126" s="195" t="s">
        <v>76</v>
      </c>
      <c r="C126" s="196"/>
      <c r="D126" s="196"/>
      <c r="E126" s="196"/>
      <c r="F126" s="196"/>
      <c r="G126" s="196"/>
      <c r="H126" s="196"/>
      <c r="I126" s="196"/>
    </row>
    <row r="127" s="52" customFormat="1" ht="12.75">
      <c r="A127" s="52" t="s">
        <v>89</v>
      </c>
    </row>
    <row r="128" spans="1:13" ht="12.75">
      <c r="A128" s="193" t="s">
        <v>87</v>
      </c>
      <c r="B128" s="193"/>
      <c r="C128" s="193"/>
      <c r="D128" s="193"/>
      <c r="E128" s="193"/>
      <c r="F128" s="193"/>
      <c r="G128" s="193"/>
      <c r="H128" s="193"/>
      <c r="I128" s="193"/>
      <c r="J128"/>
      <c r="K128"/>
      <c r="L128"/>
      <c r="M128"/>
    </row>
    <row r="129" ht="12.75"/>
    <row r="130" spans="2:13" ht="12.7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2.7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2.7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2.75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26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27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27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27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27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64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26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27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27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27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27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ht="12.75"/>
    <row r="253" ht="12.75"/>
    <row r="254" ht="12.75"/>
    <row r="255" ht="12.75"/>
    <row r="256" spans="1:13" ht="12.7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64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6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27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27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27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27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ht="12.75"/>
    <row r="317" ht="12.75"/>
    <row r="318" ht="12.75"/>
    <row r="319" ht="12.75"/>
    <row r="320" spans="1:13" ht="12.7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64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26.2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27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27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27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27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ht="12.75"/>
    <row r="381" ht="12.75"/>
    <row r="382" ht="12.75"/>
    <row r="383" ht="12.75"/>
    <row r="384" spans="1:13" ht="12.7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64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26.2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27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27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27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27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ht="12.75"/>
    <row r="448" ht="12.75"/>
    <row r="449" spans="1:13" ht="12.7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>
      <c r="A506"/>
      <c r="B506"/>
      <c r="C506"/>
      <c r="D506"/>
      <c r="E506"/>
      <c r="F506"/>
      <c r="G506"/>
      <c r="H506"/>
      <c r="I506"/>
      <c r="J506"/>
      <c r="K506"/>
      <c r="L506"/>
      <c r="M506"/>
    </row>
  </sheetData>
  <sheetProtection/>
  <mergeCells count="105">
    <mergeCell ref="B126:I126"/>
    <mergeCell ref="A128:I128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15:C115"/>
    <mergeCell ref="B100:C100"/>
    <mergeCell ref="B101:C101"/>
    <mergeCell ref="B102:C102"/>
    <mergeCell ref="B103:C103"/>
    <mergeCell ref="B104:C104"/>
    <mergeCell ref="B105:C105"/>
    <mergeCell ref="B92:C92"/>
    <mergeCell ref="B93:C93"/>
    <mergeCell ref="B94:C94"/>
    <mergeCell ref="B95:C95"/>
    <mergeCell ref="B98:C98"/>
    <mergeCell ref="B99:C99"/>
    <mergeCell ref="B86:C86"/>
    <mergeCell ref="B87:C87"/>
    <mergeCell ref="B88:C88"/>
    <mergeCell ref="B89:C89"/>
    <mergeCell ref="B90:C90"/>
    <mergeCell ref="B91:C91"/>
    <mergeCell ref="B81:C81"/>
    <mergeCell ref="B82:C82"/>
    <mergeCell ref="B83:C83"/>
    <mergeCell ref="B84:C84"/>
    <mergeCell ref="B85:C85"/>
    <mergeCell ref="B80:C80"/>
    <mergeCell ref="G68:I68"/>
    <mergeCell ref="B68:D68"/>
    <mergeCell ref="A69:A74"/>
    <mergeCell ref="B69:D70"/>
    <mergeCell ref="G69:I70"/>
    <mergeCell ref="B71:C74"/>
    <mergeCell ref="D71:D74"/>
    <mergeCell ref="E71:E74"/>
    <mergeCell ref="G71:H74"/>
    <mergeCell ref="I71:I74"/>
    <mergeCell ref="B46:C46"/>
    <mergeCell ref="B47:C47"/>
    <mergeCell ref="B48:C48"/>
    <mergeCell ref="B49:C49"/>
    <mergeCell ref="A62:I62"/>
    <mergeCell ref="B67:I6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6:C26"/>
    <mergeCell ref="B27:C27"/>
    <mergeCell ref="B28:C28"/>
    <mergeCell ref="B29:C29"/>
    <mergeCell ref="B32:C32"/>
    <mergeCell ref="B33:C33"/>
    <mergeCell ref="B20:C20"/>
    <mergeCell ref="B21:C21"/>
    <mergeCell ref="B22:C22"/>
    <mergeCell ref="B23:C23"/>
    <mergeCell ref="B24:C24"/>
    <mergeCell ref="B25:C25"/>
    <mergeCell ref="A3:A8"/>
    <mergeCell ref="B3:D4"/>
    <mergeCell ref="G3:I4"/>
    <mergeCell ref="B5:C8"/>
    <mergeCell ref="D5:D8"/>
    <mergeCell ref="E5:E8"/>
    <mergeCell ref="G5:H8"/>
    <mergeCell ref="I5:I8"/>
    <mergeCell ref="E2:F4"/>
    <mergeCell ref="B1:I1"/>
    <mergeCell ref="B2:D2"/>
    <mergeCell ref="G2:I2"/>
    <mergeCell ref="B75:C75"/>
    <mergeCell ref="B10:C10"/>
    <mergeCell ref="B11:C11"/>
    <mergeCell ref="B12:C12"/>
    <mergeCell ref="B13:C13"/>
    <mergeCell ref="B14:C14"/>
    <mergeCell ref="B15:C15"/>
    <mergeCell ref="E68:F70"/>
    <mergeCell ref="B9:C9"/>
    <mergeCell ref="B76:C76"/>
    <mergeCell ref="B77:C77"/>
    <mergeCell ref="B78:C78"/>
    <mergeCell ref="B79:C79"/>
    <mergeCell ref="B16:C16"/>
    <mergeCell ref="B17:C17"/>
    <mergeCell ref="B18:C18"/>
    <mergeCell ref="B19:C19"/>
  </mergeCells>
  <printOptions/>
  <pageMargins left="0.22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8"/>
  <sheetViews>
    <sheetView tabSelected="1" zoomScaleSheetLayoutView="100" zoomScalePageLayoutView="0" workbookViewId="0" topLeftCell="A22">
      <selection activeCell="I37" sqref="I37"/>
    </sheetView>
  </sheetViews>
  <sheetFormatPr defaultColWidth="0" defaultRowHeight="12.75"/>
  <cols>
    <col min="1" max="1" width="3.00390625" style="68" customWidth="1"/>
    <col min="2" max="2" width="27.875" style="68" customWidth="1"/>
    <col min="3" max="3" width="0.12890625" style="68" hidden="1" customWidth="1"/>
    <col min="4" max="4" width="16.25390625" style="68" customWidth="1"/>
    <col min="5" max="5" width="16.375" style="68" customWidth="1"/>
    <col min="6" max="6" width="21.375" style="68" customWidth="1"/>
    <col min="7" max="7" width="7.125" style="68" customWidth="1"/>
    <col min="8" max="8" width="17.625" style="68" customWidth="1"/>
    <col min="9" max="9" width="21.25390625" style="68" customWidth="1"/>
    <col min="10" max="10" width="0.12890625" style="68" customWidth="1"/>
    <col min="11" max="13" width="14.625" style="68" customWidth="1"/>
    <col min="14" max="16384" width="0" style="68" hidden="1" customWidth="1"/>
  </cols>
  <sheetData>
    <row r="1" spans="1:13" ht="14.25" customHeight="1">
      <c r="A1" s="68" t="s">
        <v>4</v>
      </c>
      <c r="B1" s="259" t="s">
        <v>93</v>
      </c>
      <c r="C1" s="259"/>
      <c r="D1" s="259"/>
      <c r="E1" s="259"/>
      <c r="F1" s="259"/>
      <c r="G1" s="259"/>
      <c r="H1" s="259"/>
      <c r="I1" s="259"/>
      <c r="J1" s="101"/>
      <c r="K1" s="101"/>
      <c r="L1" s="101"/>
      <c r="M1" s="102"/>
    </row>
    <row r="2" spans="2:13" ht="53.25" customHeight="1">
      <c r="B2" s="217" t="s">
        <v>0</v>
      </c>
      <c r="C2" s="261"/>
      <c r="D2" s="215"/>
      <c r="E2" s="246" t="s">
        <v>114</v>
      </c>
      <c r="F2" s="247"/>
      <c r="G2" s="252" t="s">
        <v>99</v>
      </c>
      <c r="H2" s="253"/>
      <c r="I2" s="254"/>
      <c r="J2" s="103"/>
      <c r="K2" s="103"/>
      <c r="L2" s="103"/>
      <c r="M2" s="103"/>
    </row>
    <row r="3" spans="1:13" ht="15.75">
      <c r="A3" s="224"/>
      <c r="B3" s="239" t="s">
        <v>2</v>
      </c>
      <c r="C3" s="240"/>
      <c r="D3" s="241"/>
      <c r="E3" s="248"/>
      <c r="F3" s="249"/>
      <c r="G3" s="267" t="s">
        <v>1</v>
      </c>
      <c r="H3" s="223"/>
      <c r="I3" s="268"/>
      <c r="J3" s="103"/>
      <c r="K3" s="103"/>
      <c r="L3" s="103"/>
      <c r="M3" s="103"/>
    </row>
    <row r="4" spans="1:13" ht="25.5" customHeight="1">
      <c r="A4" s="224"/>
      <c r="B4" s="242"/>
      <c r="C4" s="243"/>
      <c r="D4" s="244"/>
      <c r="E4" s="250"/>
      <c r="F4" s="251"/>
      <c r="G4" s="269"/>
      <c r="H4" s="269"/>
      <c r="I4" s="270"/>
      <c r="J4" s="103"/>
      <c r="K4" s="103"/>
      <c r="L4" s="103"/>
      <c r="M4" s="103"/>
    </row>
    <row r="5" spans="1:13" ht="36" customHeight="1">
      <c r="A5" s="224"/>
      <c r="B5" s="230" t="s">
        <v>3</v>
      </c>
      <c r="C5" s="231"/>
      <c r="D5" s="236" t="s">
        <v>97</v>
      </c>
      <c r="E5" s="246" t="s">
        <v>96</v>
      </c>
      <c r="F5" s="72" t="s">
        <v>98</v>
      </c>
      <c r="G5" s="225" t="s">
        <v>17</v>
      </c>
      <c r="H5" s="226"/>
      <c r="I5" s="236" t="s">
        <v>82</v>
      </c>
      <c r="J5" s="74"/>
      <c r="K5" s="74"/>
      <c r="L5" s="74"/>
      <c r="M5" s="74"/>
    </row>
    <row r="6" spans="1:13" ht="0.75" customHeight="1" hidden="1">
      <c r="A6" s="224"/>
      <c r="B6" s="232"/>
      <c r="C6" s="233"/>
      <c r="D6" s="237"/>
      <c r="E6" s="264"/>
      <c r="F6" s="73"/>
      <c r="G6" s="227"/>
      <c r="H6" s="228"/>
      <c r="I6" s="245"/>
      <c r="J6" s="104"/>
      <c r="K6" s="104"/>
      <c r="L6" s="104"/>
      <c r="M6" s="104"/>
    </row>
    <row r="7" spans="1:13" ht="12.75" customHeight="1" hidden="1">
      <c r="A7" s="224"/>
      <c r="B7" s="232"/>
      <c r="C7" s="233"/>
      <c r="D7" s="237"/>
      <c r="E7" s="264"/>
      <c r="F7" s="73"/>
      <c r="G7" s="227"/>
      <c r="H7" s="228"/>
      <c r="I7" s="245"/>
      <c r="J7" s="104"/>
      <c r="K7" s="104"/>
      <c r="L7" s="104"/>
      <c r="M7" s="104"/>
    </row>
    <row r="8" spans="1:13" ht="12.75" customHeight="1" hidden="1">
      <c r="A8" s="224"/>
      <c r="B8" s="234"/>
      <c r="C8" s="235"/>
      <c r="D8" s="238"/>
      <c r="E8" s="265"/>
      <c r="F8" s="75"/>
      <c r="G8" s="229"/>
      <c r="H8" s="228"/>
      <c r="I8" s="245"/>
      <c r="J8" s="104"/>
      <c r="K8" s="104"/>
      <c r="L8" s="104"/>
      <c r="M8" s="104"/>
    </row>
    <row r="9" spans="2:13" ht="17.25" customHeight="1">
      <c r="B9" s="262" t="s">
        <v>16</v>
      </c>
      <c r="C9" s="263"/>
      <c r="D9" s="77">
        <v>809544.53</v>
      </c>
      <c r="E9" s="77">
        <v>834092.23</v>
      </c>
      <c r="F9" s="76" t="s">
        <v>6</v>
      </c>
      <c r="G9" s="197">
        <v>-80457.43</v>
      </c>
      <c r="H9" s="198"/>
      <c r="I9" s="78">
        <f>I10+I11+I14</f>
        <v>-113860.32000000075</v>
      </c>
      <c r="J9" s="105"/>
      <c r="K9" s="105"/>
      <c r="L9" s="105"/>
      <c r="M9" s="105"/>
    </row>
    <row r="10" spans="2:13" ht="33.75" customHeight="1">
      <c r="B10" s="266" t="s">
        <v>18</v>
      </c>
      <c r="C10" s="255"/>
      <c r="D10" s="79"/>
      <c r="E10" s="79"/>
      <c r="F10" s="80" t="s">
        <v>7</v>
      </c>
      <c r="G10" s="81"/>
      <c r="H10" s="82">
        <v>8860767.78</v>
      </c>
      <c r="I10" s="82">
        <v>8853123.92</v>
      </c>
      <c r="J10" s="105"/>
      <c r="K10" s="105"/>
      <c r="L10" s="105"/>
      <c r="M10" s="105"/>
    </row>
    <row r="11" spans="2:13" ht="33" customHeight="1">
      <c r="B11" s="220" t="s">
        <v>101</v>
      </c>
      <c r="C11" s="221"/>
      <c r="D11" s="77">
        <v>809544.53</v>
      </c>
      <c r="E11" s="77">
        <f>SUM(E12,E18,)</f>
        <v>834092.23</v>
      </c>
      <c r="F11" s="83" t="s">
        <v>19</v>
      </c>
      <c r="G11" s="197">
        <f>SUM(H12,H13,)</f>
        <v>-8941225.21</v>
      </c>
      <c r="H11" s="198"/>
      <c r="I11" s="197">
        <f>SUM(I12:I13)</f>
        <v>-8966469.72</v>
      </c>
      <c r="J11" s="198"/>
      <c r="K11" s="105"/>
      <c r="L11" s="105"/>
      <c r="M11" s="105"/>
    </row>
    <row r="12" spans="2:13" ht="17.25" customHeight="1">
      <c r="B12" s="220" t="s">
        <v>21</v>
      </c>
      <c r="C12" s="221"/>
      <c r="D12" s="77">
        <v>809544.53</v>
      </c>
      <c r="E12" s="77">
        <f>SUM(E13,E14,E15,E16,E17,)</f>
        <v>834092.23</v>
      </c>
      <c r="F12" s="84" t="s">
        <v>22</v>
      </c>
      <c r="G12" s="81"/>
      <c r="H12" s="85"/>
      <c r="I12" s="85"/>
      <c r="J12" s="105"/>
      <c r="K12" s="105"/>
      <c r="L12" s="105"/>
      <c r="M12" s="105"/>
    </row>
    <row r="13" spans="2:13" ht="18" customHeight="1">
      <c r="B13" s="256" t="s">
        <v>24</v>
      </c>
      <c r="C13" s="257"/>
      <c r="D13" s="79"/>
      <c r="E13" s="79"/>
      <c r="F13" s="84" t="s">
        <v>23</v>
      </c>
      <c r="G13" s="81"/>
      <c r="H13" s="85">
        <v>-8941225.21</v>
      </c>
      <c r="I13" s="85">
        <v>-8966469.72</v>
      </c>
      <c r="J13" s="105"/>
      <c r="K13" s="105"/>
      <c r="L13" s="105"/>
      <c r="M13" s="105"/>
    </row>
    <row r="14" spans="2:13" ht="48" customHeight="1">
      <c r="B14" s="217" t="s">
        <v>25</v>
      </c>
      <c r="C14" s="215"/>
      <c r="D14" s="79">
        <v>709033.22</v>
      </c>
      <c r="E14" s="79">
        <v>726995.91</v>
      </c>
      <c r="F14" s="83" t="s">
        <v>26</v>
      </c>
      <c r="G14" s="81"/>
      <c r="H14" s="85"/>
      <c r="I14" s="85">
        <v>-514.52</v>
      </c>
      <c r="J14" s="105"/>
      <c r="K14" s="105"/>
      <c r="L14" s="105"/>
      <c r="M14" s="105"/>
    </row>
    <row r="15" spans="2:13" ht="31.5" customHeight="1">
      <c r="B15" s="217" t="s">
        <v>27</v>
      </c>
      <c r="C15" s="215"/>
      <c r="D15" s="86">
        <v>61550.02</v>
      </c>
      <c r="E15" s="86">
        <v>71876.63</v>
      </c>
      <c r="F15" s="83" t="s">
        <v>28</v>
      </c>
      <c r="G15" s="81"/>
      <c r="H15" s="85"/>
      <c r="I15" s="85"/>
      <c r="J15" s="105"/>
      <c r="K15" s="105"/>
      <c r="L15" s="105"/>
      <c r="M15" s="105"/>
    </row>
    <row r="16" spans="2:13" ht="32.25" customHeight="1">
      <c r="B16" s="217" t="s">
        <v>29</v>
      </c>
      <c r="C16" s="215"/>
      <c r="D16" s="86"/>
      <c r="E16" s="86"/>
      <c r="F16" s="83" t="s">
        <v>30</v>
      </c>
      <c r="G16" s="81"/>
      <c r="H16" s="85"/>
      <c r="I16" s="85"/>
      <c r="J16" s="105"/>
      <c r="K16" s="105"/>
      <c r="L16" s="105"/>
      <c r="M16" s="105"/>
    </row>
    <row r="17" spans="2:13" ht="33" customHeight="1">
      <c r="B17" s="217" t="s">
        <v>33</v>
      </c>
      <c r="C17" s="258"/>
      <c r="D17" s="86">
        <v>38961.29</v>
      </c>
      <c r="E17" s="86">
        <v>35219.69</v>
      </c>
      <c r="F17" s="83" t="s">
        <v>115</v>
      </c>
      <c r="G17" s="81"/>
      <c r="H17" s="85"/>
      <c r="I17" s="85"/>
      <c r="J17" s="105"/>
      <c r="K17" s="105"/>
      <c r="L17" s="105"/>
      <c r="M17" s="105"/>
    </row>
    <row r="18" spans="2:13" ht="48.75" customHeight="1">
      <c r="B18" s="214" t="s">
        <v>31</v>
      </c>
      <c r="C18" s="255"/>
      <c r="D18" s="86"/>
      <c r="E18" s="86"/>
      <c r="F18" s="83" t="s">
        <v>118</v>
      </c>
      <c r="G18" s="197">
        <f>G20</f>
        <v>895085.0399999999</v>
      </c>
      <c r="H18" s="209"/>
      <c r="I18" s="129">
        <f>I20</f>
        <v>954267.61</v>
      </c>
      <c r="J18" s="106"/>
      <c r="K18" s="106"/>
      <c r="L18" s="106"/>
      <c r="M18" s="106"/>
    </row>
    <row r="19" spans="2:13" ht="37.5" customHeight="1">
      <c r="B19" s="214" t="s">
        <v>86</v>
      </c>
      <c r="C19" s="215"/>
      <c r="D19" s="86"/>
      <c r="E19" s="86"/>
      <c r="F19" s="123" t="s">
        <v>117</v>
      </c>
      <c r="G19" s="203"/>
      <c r="H19" s="275"/>
      <c r="I19" s="276"/>
      <c r="J19" s="106"/>
      <c r="K19" s="106"/>
      <c r="L19" s="106"/>
      <c r="M19" s="106"/>
    </row>
    <row r="20" spans="2:13" ht="30.75" customHeight="1">
      <c r="B20" s="214" t="s">
        <v>100</v>
      </c>
      <c r="C20" s="215"/>
      <c r="D20" s="86"/>
      <c r="E20" s="86"/>
      <c r="F20" s="123" t="s">
        <v>119</v>
      </c>
      <c r="G20" s="197">
        <f>SUM(G21:G28)</f>
        <v>895085.0399999999</v>
      </c>
      <c r="H20" s="209"/>
      <c r="I20" s="129">
        <f>SUM(I21:I28)</f>
        <v>954267.61</v>
      </c>
      <c r="J20" s="106"/>
      <c r="K20" s="106"/>
      <c r="L20" s="106"/>
      <c r="M20" s="106"/>
    </row>
    <row r="21" spans="2:13" ht="30" customHeight="1">
      <c r="B21" s="214" t="s">
        <v>43</v>
      </c>
      <c r="C21" s="216"/>
      <c r="D21" s="78">
        <f>SUM(D22,D23,D24,)</f>
        <v>0</v>
      </c>
      <c r="E21" s="78">
        <f>SUM(E22,E23,E24,)</f>
        <v>0</v>
      </c>
      <c r="F21" s="124" t="s">
        <v>120</v>
      </c>
      <c r="G21" s="205">
        <v>52535.91</v>
      </c>
      <c r="H21" s="206"/>
      <c r="I21" s="87">
        <v>59825.14</v>
      </c>
      <c r="J21" s="106"/>
      <c r="K21" s="106"/>
      <c r="L21" s="106"/>
      <c r="M21" s="106"/>
    </row>
    <row r="22" spans="2:13" ht="38.25" customHeight="1">
      <c r="B22" s="256" t="s">
        <v>40</v>
      </c>
      <c r="C22" s="257"/>
      <c r="D22" s="86"/>
      <c r="E22" s="86"/>
      <c r="F22" s="124" t="s">
        <v>121</v>
      </c>
      <c r="G22" s="203">
        <v>38188</v>
      </c>
      <c r="H22" s="204"/>
      <c r="I22" s="128">
        <v>37829.52</v>
      </c>
      <c r="J22" s="106"/>
      <c r="K22" s="106"/>
      <c r="L22" s="106"/>
      <c r="M22" s="106"/>
    </row>
    <row r="23" spans="2:13" ht="46.5" customHeight="1">
      <c r="B23" s="217" t="s">
        <v>41</v>
      </c>
      <c r="C23" s="215"/>
      <c r="D23" s="86"/>
      <c r="E23" s="86"/>
      <c r="F23" s="124" t="s">
        <v>123</v>
      </c>
      <c r="G23" s="203">
        <v>275366.79</v>
      </c>
      <c r="H23" s="204"/>
      <c r="I23" s="125">
        <v>309598.88</v>
      </c>
      <c r="J23" s="105"/>
      <c r="K23" s="105"/>
      <c r="L23" s="105"/>
      <c r="M23" s="105"/>
    </row>
    <row r="24" spans="2:13" ht="32.25" customHeight="1">
      <c r="B24" s="217" t="s">
        <v>42</v>
      </c>
      <c r="C24" s="215"/>
      <c r="D24" s="86"/>
      <c r="E24" s="86"/>
      <c r="F24" s="88" t="s">
        <v>122</v>
      </c>
      <c r="G24" s="205">
        <v>528994.34</v>
      </c>
      <c r="H24" s="206"/>
      <c r="I24" s="85">
        <v>547014.07</v>
      </c>
      <c r="J24" s="105"/>
      <c r="K24" s="105"/>
      <c r="L24" s="105"/>
      <c r="M24" s="105"/>
    </row>
    <row r="25" spans="1:13" ht="30" customHeight="1">
      <c r="A25" s="89" t="s">
        <v>4</v>
      </c>
      <c r="B25" s="218" t="s">
        <v>45</v>
      </c>
      <c r="C25" s="219"/>
      <c r="D25" s="86"/>
      <c r="E25" s="86"/>
      <c r="F25" s="88" t="s">
        <v>124</v>
      </c>
      <c r="G25" s="207"/>
      <c r="H25" s="208"/>
      <c r="I25" s="85"/>
      <c r="J25" s="105"/>
      <c r="K25" s="105"/>
      <c r="L25" s="105"/>
      <c r="M25" s="105"/>
    </row>
    <row r="26" spans="2:13" ht="63.75" customHeight="1">
      <c r="B26" s="220" t="s">
        <v>47</v>
      </c>
      <c r="C26" s="221"/>
      <c r="D26" s="78">
        <v>276919.68</v>
      </c>
      <c r="E26" s="78">
        <f>E27+E32+E38</f>
        <v>288895.64</v>
      </c>
      <c r="F26" s="88" t="s">
        <v>125</v>
      </c>
      <c r="G26" s="207"/>
      <c r="H26" s="208"/>
      <c r="I26" s="85"/>
      <c r="J26" s="105"/>
      <c r="K26" s="105"/>
      <c r="L26" s="105"/>
      <c r="M26" s="105"/>
    </row>
    <row r="27" spans="2:13" ht="78" customHeight="1">
      <c r="B27" s="220" t="s">
        <v>8</v>
      </c>
      <c r="C27" s="221"/>
      <c r="D27" s="78">
        <v>3505.1</v>
      </c>
      <c r="E27" s="78">
        <v>5082.29</v>
      </c>
      <c r="F27" s="91" t="s">
        <v>126</v>
      </c>
      <c r="G27" s="207"/>
      <c r="H27" s="208"/>
      <c r="I27" s="85"/>
      <c r="J27" s="105"/>
      <c r="K27" s="105"/>
      <c r="L27" s="105"/>
      <c r="M27" s="105"/>
    </row>
    <row r="28" spans="2:13" ht="31.5" customHeight="1">
      <c r="B28" s="217" t="s">
        <v>51</v>
      </c>
      <c r="C28" s="215"/>
      <c r="D28" s="86">
        <v>3505.1</v>
      </c>
      <c r="E28" s="86">
        <v>5082.29</v>
      </c>
      <c r="F28" s="123" t="s">
        <v>127</v>
      </c>
      <c r="G28" s="207"/>
      <c r="H28" s="208"/>
      <c r="I28" s="85"/>
      <c r="J28" s="105"/>
      <c r="K28" s="105"/>
      <c r="L28" s="105"/>
      <c r="M28" s="105"/>
    </row>
    <row r="29" spans="2:13" ht="48" customHeight="1">
      <c r="B29" s="217" t="s">
        <v>52</v>
      </c>
      <c r="C29" s="260"/>
      <c r="D29" s="90"/>
      <c r="E29" s="90"/>
      <c r="F29" s="123" t="s">
        <v>128</v>
      </c>
      <c r="G29" s="197">
        <f>SUM(G30:H31)</f>
        <v>271836.6</v>
      </c>
      <c r="H29" s="198"/>
      <c r="I29" s="126">
        <f>SUM(I30:I31)</f>
        <v>282580.58</v>
      </c>
      <c r="J29" s="105"/>
      <c r="K29" s="105"/>
      <c r="L29" s="105"/>
      <c r="M29" s="105"/>
    </row>
    <row r="30" spans="2:13" ht="44.25" customHeight="1">
      <c r="B30" s="69" t="s">
        <v>53</v>
      </c>
      <c r="C30" s="70"/>
      <c r="D30" s="90"/>
      <c r="E30" s="90"/>
      <c r="F30" s="91" t="s">
        <v>129</v>
      </c>
      <c r="G30" s="210">
        <v>271836.6</v>
      </c>
      <c r="H30" s="211"/>
      <c r="I30" s="92">
        <v>282580.58</v>
      </c>
      <c r="J30" s="107"/>
      <c r="K30" s="107"/>
      <c r="L30" s="107"/>
      <c r="M30" s="107"/>
    </row>
    <row r="31" spans="2:13" ht="30" customHeight="1">
      <c r="B31" s="217" t="s">
        <v>54</v>
      </c>
      <c r="C31" s="215"/>
      <c r="D31" s="90"/>
      <c r="E31" s="90"/>
      <c r="F31" s="88" t="s">
        <v>130</v>
      </c>
      <c r="G31" s="212"/>
      <c r="H31" s="213"/>
      <c r="I31" s="90"/>
      <c r="J31" s="108"/>
      <c r="K31" s="108"/>
      <c r="L31" s="108"/>
      <c r="M31" s="108"/>
    </row>
    <row r="32" spans="2:13" ht="33" customHeight="1">
      <c r="B32" s="214" t="s">
        <v>56</v>
      </c>
      <c r="C32" s="215"/>
      <c r="D32" s="93">
        <v>135655.83</v>
      </c>
      <c r="E32" s="93">
        <v>141718.25</v>
      </c>
      <c r="F32" s="83" t="s">
        <v>108</v>
      </c>
      <c r="G32" s="69"/>
      <c r="H32" s="127">
        <f>SUM(H33,H34,)</f>
        <v>0</v>
      </c>
      <c r="I32" s="127">
        <f>SUM(I33,I34,)</f>
        <v>0</v>
      </c>
      <c r="J32" s="107"/>
      <c r="K32" s="107"/>
      <c r="L32" s="107"/>
      <c r="M32" s="107"/>
    </row>
    <row r="33" spans="2:13" ht="46.5" customHeight="1">
      <c r="B33" s="217" t="s">
        <v>59</v>
      </c>
      <c r="C33" s="215"/>
      <c r="D33" s="92">
        <v>287.5</v>
      </c>
      <c r="E33" s="92"/>
      <c r="F33" s="88" t="s">
        <v>109</v>
      </c>
      <c r="G33" s="69"/>
      <c r="H33" s="94"/>
      <c r="I33" s="94"/>
      <c r="J33" s="107"/>
      <c r="K33" s="107"/>
      <c r="L33" s="107"/>
      <c r="M33" s="107"/>
    </row>
    <row r="34" spans="2:13" ht="36.75" customHeight="1">
      <c r="B34" s="217" t="s">
        <v>60</v>
      </c>
      <c r="C34" s="215"/>
      <c r="D34" s="95"/>
      <c r="E34" s="95"/>
      <c r="F34" s="88" t="s">
        <v>110</v>
      </c>
      <c r="G34" s="69"/>
      <c r="H34" s="94"/>
      <c r="I34" s="94"/>
      <c r="J34" s="107"/>
      <c r="K34" s="107"/>
      <c r="L34" s="107"/>
      <c r="M34" s="107"/>
    </row>
    <row r="35" spans="2:13" ht="30.75" customHeight="1">
      <c r="B35" s="217" t="s">
        <v>61</v>
      </c>
      <c r="C35" s="215"/>
      <c r="D35" s="92"/>
      <c r="E35" s="92"/>
      <c r="F35" s="83"/>
      <c r="G35" s="69"/>
      <c r="H35" s="94"/>
      <c r="I35" s="94"/>
      <c r="J35" s="107"/>
      <c r="K35" s="107"/>
      <c r="L35" s="107"/>
      <c r="M35" s="107"/>
    </row>
    <row r="36" spans="2:13" ht="30.75" customHeight="1">
      <c r="B36" s="217" t="s">
        <v>103</v>
      </c>
      <c r="C36" s="215"/>
      <c r="D36" s="92">
        <v>135368.33</v>
      </c>
      <c r="E36" s="92">
        <v>141718.25</v>
      </c>
      <c r="F36" s="83"/>
      <c r="G36" s="69"/>
      <c r="H36" s="94"/>
      <c r="I36" s="94"/>
      <c r="J36" s="107"/>
      <c r="K36" s="107"/>
      <c r="L36" s="107"/>
      <c r="M36" s="107"/>
    </row>
    <row r="37" spans="2:13" ht="60.75" customHeight="1">
      <c r="B37" s="273" t="s">
        <v>104</v>
      </c>
      <c r="C37" s="274"/>
      <c r="D37" s="97" t="s">
        <v>4</v>
      </c>
      <c r="E37" s="97" t="s">
        <v>4</v>
      </c>
      <c r="F37" s="98"/>
      <c r="G37" s="96"/>
      <c r="H37" s="99"/>
      <c r="I37" s="99"/>
      <c r="J37" s="107"/>
      <c r="K37" s="107"/>
      <c r="L37" s="107"/>
      <c r="M37" s="107"/>
    </row>
    <row r="38" spans="2:13" ht="18" customHeight="1">
      <c r="B38" s="214" t="s">
        <v>10</v>
      </c>
      <c r="C38" s="215"/>
      <c r="D38" s="93">
        <v>137758.75</v>
      </c>
      <c r="E38" s="93">
        <v>142095.1</v>
      </c>
      <c r="F38" s="83"/>
      <c r="G38" s="69"/>
      <c r="H38" s="94"/>
      <c r="I38" s="94"/>
      <c r="J38" s="107"/>
      <c r="K38" s="107"/>
      <c r="L38" s="107"/>
      <c r="M38" s="107"/>
    </row>
    <row r="39" spans="2:13" ht="30" customHeight="1">
      <c r="B39" s="217" t="s">
        <v>105</v>
      </c>
      <c r="C39" s="215"/>
      <c r="D39" s="92"/>
      <c r="E39" s="92"/>
      <c r="F39" s="88"/>
      <c r="G39" s="199"/>
      <c r="H39" s="200"/>
      <c r="I39" s="90"/>
      <c r="J39" s="108"/>
      <c r="K39" s="108"/>
      <c r="L39" s="108"/>
      <c r="M39" s="108"/>
    </row>
    <row r="40" spans="2:13" ht="37.5" customHeight="1">
      <c r="B40" s="217" t="s">
        <v>102</v>
      </c>
      <c r="C40" s="215"/>
      <c r="D40" s="92">
        <v>137758.75</v>
      </c>
      <c r="E40" s="92">
        <v>142095.1</v>
      </c>
      <c r="F40" s="88"/>
      <c r="G40" s="199"/>
      <c r="H40" s="200"/>
      <c r="I40" s="90"/>
      <c r="J40" s="108"/>
      <c r="K40" s="108"/>
      <c r="L40" s="108"/>
      <c r="M40" s="108"/>
    </row>
    <row r="41" spans="2:13" ht="37.5" customHeight="1">
      <c r="B41" s="69" t="s">
        <v>106</v>
      </c>
      <c r="C41" s="70"/>
      <c r="D41" s="92"/>
      <c r="E41" s="92"/>
      <c r="F41" s="88"/>
      <c r="G41" s="199"/>
      <c r="H41" s="200"/>
      <c r="I41" s="90"/>
      <c r="J41" s="108"/>
      <c r="K41" s="108"/>
      <c r="L41" s="108"/>
      <c r="M41" s="108"/>
    </row>
    <row r="42" spans="2:13" ht="18.75" customHeight="1">
      <c r="B42" s="217" t="s">
        <v>107</v>
      </c>
      <c r="C42" s="215"/>
      <c r="D42" s="90"/>
      <c r="E42" s="90"/>
      <c r="F42" s="88"/>
      <c r="G42" s="199"/>
      <c r="H42" s="200"/>
      <c r="I42" s="90"/>
      <c r="J42" s="108"/>
      <c r="K42" s="108"/>
      <c r="L42" s="108"/>
      <c r="M42" s="108"/>
    </row>
    <row r="43" spans="2:13" ht="32.25" customHeight="1">
      <c r="B43" s="214" t="s">
        <v>11</v>
      </c>
      <c r="C43" s="215"/>
      <c r="D43" s="100"/>
      <c r="E43" s="100"/>
      <c r="F43" s="83"/>
      <c r="G43" s="199"/>
      <c r="H43" s="200"/>
      <c r="I43" s="100"/>
      <c r="J43" s="109"/>
      <c r="K43" s="109"/>
      <c r="L43" s="109"/>
      <c r="M43" s="109"/>
    </row>
    <row r="44" spans="2:13" ht="30.75" customHeight="1">
      <c r="B44" s="214" t="s">
        <v>71</v>
      </c>
      <c r="C44" s="215"/>
      <c r="D44" s="92"/>
      <c r="E44" s="92"/>
      <c r="F44" s="88"/>
      <c r="G44" s="199"/>
      <c r="H44" s="200"/>
      <c r="I44" s="90"/>
      <c r="J44" s="108"/>
      <c r="K44" s="108"/>
      <c r="L44" s="108"/>
      <c r="M44" s="108"/>
    </row>
    <row r="45" spans="2:13" ht="16.5" customHeight="1">
      <c r="B45" s="214" t="s">
        <v>12</v>
      </c>
      <c r="C45" s="215"/>
      <c r="D45" s="90"/>
      <c r="E45" s="90"/>
      <c r="F45" s="88"/>
      <c r="G45" s="199"/>
      <c r="H45" s="200"/>
      <c r="I45" s="90"/>
      <c r="J45" s="108"/>
      <c r="K45" s="108"/>
      <c r="L45" s="108"/>
      <c r="M45" s="108"/>
    </row>
    <row r="46" spans="2:13" ht="12" customHeight="1" thickBot="1">
      <c r="B46" s="217"/>
      <c r="C46" s="215"/>
      <c r="D46" s="110"/>
      <c r="E46" s="110"/>
      <c r="F46" s="88"/>
      <c r="G46" s="201"/>
      <c r="H46" s="202"/>
      <c r="I46" s="110"/>
      <c r="J46" s="108"/>
      <c r="K46" s="108"/>
      <c r="L46" s="108"/>
      <c r="M46" s="108"/>
    </row>
    <row r="47" spans="2:13" ht="20.25" customHeight="1" thickBot="1">
      <c r="B47" s="271" t="s">
        <v>72</v>
      </c>
      <c r="C47" s="272"/>
      <c r="D47" s="111">
        <f>SUM(D9,D26,D45,)</f>
        <v>1086464.21</v>
      </c>
      <c r="E47" s="111">
        <f>SUM(E9,E26,E45,)</f>
        <v>1122987.87</v>
      </c>
      <c r="F47" s="112" t="s">
        <v>73</v>
      </c>
      <c r="G47" s="131" t="s">
        <v>4</v>
      </c>
      <c r="H47" s="130">
        <f>G9+H17+G18+G19+H32+H35+G29</f>
        <v>1086464.21</v>
      </c>
      <c r="I47" s="113">
        <f>I9+I17+I18+I19+I32+I35+I29</f>
        <v>1122987.8699999992</v>
      </c>
      <c r="J47" s="114"/>
      <c r="K47" s="114"/>
      <c r="L47" s="114"/>
      <c r="M47" s="114"/>
    </row>
    <row r="48" spans="2:13" ht="20.25" customHeight="1">
      <c r="B48" s="133"/>
      <c r="C48" s="134"/>
      <c r="D48" s="135"/>
      <c r="E48" s="135"/>
      <c r="F48" s="133"/>
      <c r="G48" s="132"/>
      <c r="H48" s="136"/>
      <c r="I48" s="136"/>
      <c r="J48" s="114"/>
      <c r="K48" s="114"/>
      <c r="L48" s="114"/>
      <c r="M48" s="114"/>
    </row>
    <row r="49" spans="2:13" ht="15.75">
      <c r="B49" s="116" t="s">
        <v>77</v>
      </c>
      <c r="C49" s="116"/>
      <c r="D49" s="116"/>
      <c r="E49" s="116"/>
      <c r="F49" s="116"/>
      <c r="G49" s="116"/>
      <c r="H49" s="116"/>
      <c r="I49" s="116"/>
      <c r="J49" s="117"/>
      <c r="K49" s="116"/>
      <c r="L49" s="116"/>
      <c r="M49" s="116"/>
    </row>
    <row r="50" spans="2:13" ht="15.75">
      <c r="B50" s="116" t="s">
        <v>78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2:13" ht="15.75">
      <c r="B51" s="116" t="s">
        <v>79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2:13" ht="15.7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5.75">
      <c r="A53" s="68" t="s">
        <v>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5.75">
      <c r="A54" s="68" t="s">
        <v>4</v>
      </c>
      <c r="B54" s="118" t="s">
        <v>94</v>
      </c>
      <c r="C54" s="118"/>
      <c r="D54" s="118"/>
      <c r="E54" s="119"/>
      <c r="F54" s="119">
        <v>18635.7</v>
      </c>
      <c r="G54" s="118"/>
      <c r="H54" s="118"/>
      <c r="I54" s="118"/>
      <c r="J54" s="71"/>
      <c r="K54" s="71"/>
      <c r="L54" s="71"/>
      <c r="M54" s="71"/>
    </row>
    <row r="55" spans="1:13" ht="15.75">
      <c r="A55" s="115" t="s">
        <v>80</v>
      </c>
      <c r="B55" s="118" t="s">
        <v>111</v>
      </c>
      <c r="C55" s="118"/>
      <c r="D55" s="118"/>
      <c r="E55" s="119"/>
      <c r="F55" s="119">
        <v>2464917.23</v>
      </c>
      <c r="G55" s="118"/>
      <c r="H55" s="118"/>
      <c r="I55" s="118"/>
      <c r="J55" s="121"/>
      <c r="K55" s="121"/>
      <c r="L55" s="121"/>
      <c r="M55" s="121"/>
    </row>
    <row r="56" spans="2:13" s="115" customFormat="1" ht="15.75">
      <c r="B56" s="118" t="s">
        <v>112</v>
      </c>
      <c r="C56" s="118"/>
      <c r="D56" s="118"/>
      <c r="E56" s="119"/>
      <c r="F56" s="119">
        <v>1206664.61</v>
      </c>
      <c r="G56" s="118"/>
      <c r="H56" s="118"/>
      <c r="I56" s="118"/>
      <c r="J56" s="121"/>
      <c r="K56" s="121"/>
      <c r="L56" s="121"/>
      <c r="M56" s="121"/>
    </row>
    <row r="57" spans="2:13" ht="15.75">
      <c r="B57" s="118" t="s">
        <v>113</v>
      </c>
      <c r="C57" s="118"/>
      <c r="D57" s="118"/>
      <c r="E57" s="119"/>
      <c r="F57" s="119">
        <v>0</v>
      </c>
      <c r="G57" s="118"/>
      <c r="H57" s="118"/>
      <c r="I57" s="118"/>
      <c r="J57" s="120"/>
      <c r="K57" s="120"/>
      <c r="L57" s="120"/>
      <c r="M57" s="120"/>
    </row>
    <row r="58" spans="2:13" s="115" customFormat="1" ht="15.75">
      <c r="B58" s="118" t="s">
        <v>95</v>
      </c>
      <c r="C58" s="118"/>
      <c r="D58" s="118"/>
      <c r="E58" s="119"/>
      <c r="F58" s="119">
        <v>168430.78</v>
      </c>
      <c r="G58" s="118"/>
      <c r="H58" s="118"/>
      <c r="I58" s="118"/>
      <c r="J58" s="121"/>
      <c r="K58" s="121"/>
      <c r="L58" s="121"/>
      <c r="M58" s="121"/>
    </row>
    <row r="59" spans="2:9" s="71" customFormat="1" ht="15.75">
      <c r="B59" s="122" t="s">
        <v>116</v>
      </c>
      <c r="C59" s="120"/>
      <c r="D59" s="120"/>
      <c r="E59" s="117"/>
      <c r="F59" s="117"/>
      <c r="G59" s="120"/>
      <c r="H59" s="120"/>
      <c r="I59" s="120"/>
    </row>
    <row r="60" spans="2:9" s="71" customFormat="1" ht="15.75">
      <c r="B60" s="120"/>
      <c r="C60" s="120"/>
      <c r="D60" s="120"/>
      <c r="E60" s="117"/>
      <c r="F60" s="117"/>
      <c r="G60" s="120"/>
      <c r="H60" s="120"/>
      <c r="I60" s="120"/>
    </row>
    <row r="61" spans="2:9" s="71" customFormat="1" ht="15.75">
      <c r="B61" s="120"/>
      <c r="C61" s="120"/>
      <c r="D61" s="120"/>
      <c r="E61" s="117"/>
      <c r="F61" s="117"/>
      <c r="G61" s="120"/>
      <c r="H61" s="120"/>
      <c r="I61" s="120"/>
    </row>
    <row r="62" spans="2:9" s="71" customFormat="1" ht="15.75">
      <c r="B62" s="120"/>
      <c r="C62" s="120"/>
      <c r="D62" s="120"/>
      <c r="E62" s="117"/>
      <c r="F62" s="117"/>
      <c r="G62" s="120"/>
      <c r="H62" s="120"/>
      <c r="I62" s="120"/>
    </row>
    <row r="63" spans="1:13" ht="15.75">
      <c r="A63" s="222" t="s">
        <v>92</v>
      </c>
      <c r="B63" s="223"/>
      <c r="C63" s="223"/>
      <c r="D63" s="223"/>
      <c r="E63" s="223"/>
      <c r="F63" s="223"/>
      <c r="G63" s="223"/>
      <c r="H63" s="223"/>
      <c r="I63" s="223"/>
      <c r="J63" s="71"/>
      <c r="K63" s="71"/>
      <c r="L63" s="71"/>
      <c r="M63" s="71"/>
    </row>
    <row r="64" s="115" customFormat="1" ht="15"/>
    <row r="65" spans="2:13" ht="15.7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2:13" ht="15.7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2:13" ht="15.7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ht="15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ht="15.7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ht="15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ht="15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ht="15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 ht="12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="115" customFormat="1" ht="15"/>
    <row r="75" s="115" customFormat="1" ht="15"/>
    <row r="76" s="115" customFormat="1" ht="15"/>
    <row r="77" s="115" customFormat="1" ht="15"/>
    <row r="78" spans="1:13" ht="15.7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ht="15.7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ht="64.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ht="15.7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15.7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ht="12.7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ht="12.75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 ht="12.75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12.75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ht="26.25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ht="1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1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ht="15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1:13" ht="15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1:13" ht="15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1:13" ht="1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1:13" ht="15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1:13" ht="27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1:13" ht="15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1:13" ht="1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1:13" ht="15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1:13" ht="15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1:13" ht="15" customHeight="1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 ht="15" customHeight="1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1:13" ht="27" customHeight="1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1:13" ht="15" customHeight="1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1:13" ht="15" customHeight="1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1:13" ht="15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1:13" ht="27" customHeight="1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1:13" ht="15" customHeight="1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1:13" ht="15" customHeight="1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1:13" ht="15" customHeight="1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1:13" ht="15" customHeight="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1:13" ht="15" customHeight="1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1:13" ht="1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1:13" ht="1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1:13" ht="15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1:13" ht="15" customHeight="1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1:13" ht="15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1:13" ht="15" customHeight="1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1:13" ht="15" customHeight="1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1:13" ht="15" customHeight="1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1:13" ht="15" customHeight="1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1:13" ht="15" customHeight="1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1:13" ht="27" customHeight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1:13" ht="15" customHeight="1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1:13" ht="15" customHeight="1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1:13" ht="15" customHeight="1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1:13" ht="15" customHeight="1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1:13" ht="15.7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1:13" ht="15.7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1:13" ht="15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1:13" ht="15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1:13" ht="15.7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1:13" ht="15.7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1:13" ht="15.7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1:13" ht="15.7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5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1:13" ht="12" customHeight="1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="115" customFormat="1" ht="15"/>
    <row r="139" s="115" customFormat="1" ht="15"/>
    <row r="140" s="115" customFormat="1" ht="15"/>
    <row r="141" s="115" customFormat="1" ht="15"/>
    <row r="142" spans="1:13" ht="15.7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1:13" ht="15.7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1:13" ht="64.5" customHeight="1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1:13" ht="15.7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1:13" ht="15.7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1:13" ht="12.75" customHeight="1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1:13" ht="12.75" customHeight="1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1:13" ht="12.75" customHeight="1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1:13" ht="12.75" customHeight="1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1:13" ht="26.25" customHeight="1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1:13" ht="15" customHeight="1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1:13" ht="15" customHeight="1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1:13" ht="15" customHeight="1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1:13" ht="15" customHeight="1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1:13" ht="15" customHeight="1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1:13" ht="15" customHeight="1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1:13" ht="15" customHeight="1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1:13" ht="27" customHeight="1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1:13" ht="15" customHeight="1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1:13" ht="15" customHeight="1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1:13" ht="15" customHeight="1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1:13" ht="15" customHeight="1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1:13" ht="15" customHeight="1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1:13" ht="15" customHeight="1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1:13" ht="15" customHeight="1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1:13" ht="27" customHeight="1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1:13" ht="15" customHeight="1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1:13" ht="15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1:13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1:13" ht="27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1:13" ht="15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1:13" ht="15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1:13" ht="15" customHeight="1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1:13" ht="15" customHeight="1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1:13" ht="15" customHeight="1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1:13" ht="15" customHeight="1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1:13" ht="15" customHeight="1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1:13" ht="15" customHeight="1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1:13" ht="15" customHeight="1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1:13" ht="15" customHeight="1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1:13" ht="15" customHeight="1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1:13" ht="15" customHeight="1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1:13" ht="15" customHeight="1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1:13" ht="15" customHeight="1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1:13" ht="15" customHeight="1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1:13" ht="27" customHeight="1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1:13" ht="15" customHeight="1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1:13" ht="15" customHeight="1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1:13" ht="15" customHeight="1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1:13" ht="15" customHeight="1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1:13" ht="15.7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1:13" ht="15.7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1:13" ht="15.7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1:13" ht="15.7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1:13" ht="15.7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1:13" ht="15.7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1:13" ht="15.7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1:13" ht="15.7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1:13" ht="15.7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1:13" ht="12" customHeight="1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="115" customFormat="1" ht="15"/>
    <row r="203" s="115" customFormat="1" ht="15"/>
    <row r="204" s="115" customFormat="1" ht="15"/>
    <row r="205" s="115" customFormat="1" ht="15"/>
    <row r="206" spans="1:13" ht="15.7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1:13" ht="15.7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1:13" ht="64.5" customHeight="1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1:13" ht="15.7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1:13" ht="15.7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1:13" ht="12.75" customHeight="1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1:13" ht="12.75" customHeight="1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1:13" ht="12.75" customHeight="1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1:13" ht="12.75" customHeight="1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1:13" ht="26.25" customHeight="1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1:13" ht="15" customHeight="1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1:13" ht="15" customHeight="1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1:13" ht="15" customHeight="1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1:13" ht="15" customHeight="1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1:13" ht="15" customHeight="1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1:13" ht="15" customHeight="1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1:13" ht="15" customHeight="1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1:13" ht="27" customHeight="1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1:13" ht="15" customHeight="1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1:13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1:13" ht="15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1:13" ht="1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1:13" ht="15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1:13" ht="15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1:13" ht="15" customHeight="1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1:13" ht="27" customHeight="1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</row>
    <row r="232" spans="1:13" ht="15" customHeight="1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</row>
    <row r="233" spans="1:13" ht="15" customHeight="1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1:13" ht="15" customHeight="1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1:13" ht="27" customHeight="1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</row>
    <row r="236" spans="1:13" ht="15" customHeight="1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</row>
    <row r="237" spans="1:13" ht="15" customHeight="1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</row>
    <row r="238" spans="1:13" ht="15" customHeight="1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</row>
    <row r="239" spans="1:13" ht="15" customHeight="1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</row>
    <row r="240" spans="1:13" ht="15" customHeight="1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1:13" ht="15" customHeight="1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</row>
    <row r="242" spans="1:13" ht="15" customHeight="1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</row>
    <row r="243" spans="1:13" ht="15" customHeight="1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1:13" ht="15" customHeight="1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</row>
    <row r="245" spans="1:13" ht="15" customHeight="1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</row>
    <row r="246" spans="1:13" ht="15" customHeight="1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</row>
    <row r="247" spans="1:13" ht="15" customHeight="1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1:13" ht="15" customHeight="1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</row>
    <row r="249" spans="1:13" ht="15" customHeight="1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</row>
    <row r="250" spans="1:13" ht="15" customHeight="1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</row>
    <row r="251" spans="1:13" ht="27" customHeight="1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1:13" ht="15" customHeight="1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1:13" ht="15" customHeight="1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</row>
    <row r="254" spans="1:13" ht="15" customHeight="1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1:13" ht="15" customHeight="1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</row>
    <row r="256" spans="1:13" ht="15.7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1:13" ht="15.7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</row>
    <row r="258" spans="1:13" ht="15.7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1:13" ht="15.7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</row>
    <row r="260" spans="1:13" ht="15.7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</row>
    <row r="261" spans="1:13" ht="15.7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1:13" ht="15.7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1:13" ht="15.7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1:13" ht="15.7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1:13" ht="15.7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1:13" ht="15.7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1:13" ht="15.7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1:13" ht="15.7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="115" customFormat="1" ht="15"/>
    <row r="270" s="115" customFormat="1" ht="15"/>
    <row r="271" spans="1:13" ht="15.7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</row>
    <row r="272" spans="1:13" ht="15.7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1:13" ht="15.7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</row>
    <row r="274" spans="1:13" ht="15.7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</row>
    <row r="275" spans="1:13" ht="15.7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</row>
    <row r="276" spans="1:13" ht="15.7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1:13" ht="15.7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1:13" ht="15.7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1:13" ht="15.7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1:13" ht="15.7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</row>
    <row r="281" spans="1:13" ht="15.7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1:13" ht="15.7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</row>
    <row r="283" spans="1:13" ht="15.7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3" ht="15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</row>
    <row r="285" spans="1:13" ht="15.7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1:13" ht="15.7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</row>
    <row r="287" spans="1:13" ht="15.7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1:13" ht="15.7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</row>
    <row r="289" spans="1:13" ht="15.7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</row>
    <row r="290" spans="1:13" ht="15.7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</row>
    <row r="291" spans="1:13" ht="15.7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</row>
    <row r="292" spans="1:13" ht="15.7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</row>
    <row r="293" spans="1:13" ht="15.7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1:13" ht="15.7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</row>
    <row r="295" spans="1:13" ht="15.7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</row>
    <row r="296" spans="1:13" ht="15.7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1:13" ht="15.7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</row>
    <row r="298" spans="1:13" ht="15.7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</row>
    <row r="299" spans="1:13" ht="15.7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</row>
    <row r="300" spans="1:13" ht="15.7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</row>
    <row r="301" spans="1:13" ht="15.7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</row>
    <row r="302" spans="1:13" ht="15.7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</row>
    <row r="303" spans="1:13" ht="15.7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</row>
    <row r="304" spans="1:13" ht="15.7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</row>
    <row r="305" spans="1:13" ht="15.7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</row>
    <row r="306" spans="1:13" ht="15.7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</row>
    <row r="307" spans="1:13" ht="15.7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</row>
    <row r="308" spans="1:13" ht="15.7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</row>
    <row r="309" spans="1:13" ht="15.7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</row>
    <row r="310" spans="1:13" ht="15.7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</row>
    <row r="311" spans="1:13" ht="15.7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</row>
    <row r="312" spans="1:13" ht="15.7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</row>
    <row r="313" spans="1:13" ht="15.7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</row>
    <row r="314" spans="1:13" ht="15.7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</row>
    <row r="315" spans="1:13" ht="15.7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</row>
    <row r="316" spans="1:13" ht="15.7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</row>
    <row r="317" spans="1:13" ht="15.7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</row>
    <row r="318" spans="1:13" ht="15.7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</row>
    <row r="319" spans="1:13" ht="15.7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</row>
    <row r="320" spans="1:13" ht="15.7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</row>
    <row r="321" spans="1:13" ht="15.7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</row>
    <row r="322" spans="1:13" ht="15.7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</row>
    <row r="323" spans="1:13" ht="15.7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</row>
    <row r="324" spans="1:13" ht="15.7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</row>
    <row r="325" spans="1:13" ht="15.7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</row>
    <row r="326" spans="1:13" ht="15.7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</row>
    <row r="327" spans="1:13" ht="15.7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</row>
    <row r="328" spans="1:13" ht="15.7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</row>
  </sheetData>
  <sheetProtection/>
  <mergeCells count="75">
    <mergeCell ref="B45:C45"/>
    <mergeCell ref="B44:C44"/>
    <mergeCell ref="B20:C20"/>
    <mergeCell ref="B12:C12"/>
    <mergeCell ref="B47:C47"/>
    <mergeCell ref="B31:C31"/>
    <mergeCell ref="B32:C32"/>
    <mergeCell ref="B35:C35"/>
    <mergeCell ref="B37:C37"/>
    <mergeCell ref="B34:C34"/>
    <mergeCell ref="B46:C46"/>
    <mergeCell ref="B43:C43"/>
    <mergeCell ref="B19:C19"/>
    <mergeCell ref="B17:C17"/>
    <mergeCell ref="B1:I1"/>
    <mergeCell ref="B29:C29"/>
    <mergeCell ref="B2:D2"/>
    <mergeCell ref="B9:C9"/>
    <mergeCell ref="E5:E8"/>
    <mergeCell ref="B10:C10"/>
    <mergeCell ref="G3:I4"/>
    <mergeCell ref="B11:C11"/>
    <mergeCell ref="I5:I8"/>
    <mergeCell ref="E2:F4"/>
    <mergeCell ref="G2:I2"/>
    <mergeCell ref="B18:C18"/>
    <mergeCell ref="B13:C13"/>
    <mergeCell ref="B14:C14"/>
    <mergeCell ref="B15:C15"/>
    <mergeCell ref="B16:C16"/>
    <mergeCell ref="B42:C42"/>
    <mergeCell ref="B40:C40"/>
    <mergeCell ref="B39:C39"/>
    <mergeCell ref="B33:C33"/>
    <mergeCell ref="A63:I63"/>
    <mergeCell ref="A3:A8"/>
    <mergeCell ref="G5:H8"/>
    <mergeCell ref="B5:C8"/>
    <mergeCell ref="D5:D8"/>
    <mergeCell ref="B3:D4"/>
    <mergeCell ref="B38:C38"/>
    <mergeCell ref="B21:C21"/>
    <mergeCell ref="B24:C24"/>
    <mergeCell ref="B28:C28"/>
    <mergeCell ref="B25:C25"/>
    <mergeCell ref="B36:C36"/>
    <mergeCell ref="B27:C27"/>
    <mergeCell ref="B26:C26"/>
    <mergeCell ref="B23:C23"/>
    <mergeCell ref="B22:C22"/>
    <mergeCell ref="G18:H18"/>
    <mergeCell ref="G19:H19"/>
    <mergeCell ref="G20:H20"/>
    <mergeCell ref="G21:H21"/>
    <mergeCell ref="G30:H30"/>
    <mergeCell ref="G31:H31"/>
    <mergeCell ref="G29:H29"/>
    <mergeCell ref="G27:H27"/>
    <mergeCell ref="G28:H28"/>
    <mergeCell ref="G39:H39"/>
    <mergeCell ref="G40:H40"/>
    <mergeCell ref="G41:H41"/>
    <mergeCell ref="G42:H42"/>
    <mergeCell ref="G43:H43"/>
    <mergeCell ref="G44:H44"/>
    <mergeCell ref="I11:J11"/>
    <mergeCell ref="G45:H45"/>
    <mergeCell ref="G46:H46"/>
    <mergeCell ref="G9:H9"/>
    <mergeCell ref="G11:H11"/>
    <mergeCell ref="G22:H22"/>
    <mergeCell ref="G23:H23"/>
    <mergeCell ref="G24:H24"/>
    <mergeCell ref="G25:H25"/>
    <mergeCell ref="G26:H26"/>
  </mergeCells>
  <printOptions/>
  <pageMargins left="0.1968503937007874" right="0.1968503937007874" top="0.1968503937007874" bottom="0.984251968503937" header="0.2755905511811024" footer="0.5118110236220472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Rzeszowa</dc:creator>
  <cp:keywords/>
  <dc:description/>
  <cp:lastModifiedBy> </cp:lastModifiedBy>
  <cp:lastPrinted>2013-03-26T07:00:00Z</cp:lastPrinted>
  <dcterms:created xsi:type="dcterms:W3CDTF">1999-08-15T13:37:54Z</dcterms:created>
  <dcterms:modified xsi:type="dcterms:W3CDTF">2013-03-26T07:13:07Z</dcterms:modified>
  <cp:category/>
  <cp:version/>
  <cp:contentType/>
  <cp:contentStatus/>
</cp:coreProperties>
</file>